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X:\GODISNJAK\2023\Godisnjak_2023_MK\"/>
    </mc:Choice>
  </mc:AlternateContent>
  <xr:revisionPtr revIDLastSave="0" documentId="13_ncr:1_{9B8F366E-8748-4F18-BA99-2866421B969F}" xr6:coauthVersionLast="47" xr6:coauthVersionMax="47" xr10:uidLastSave="{00000000-0000-0000-0000-000000000000}"/>
  <bookViews>
    <workbookView xWindow="-120" yWindow="-120" windowWidth="29040" windowHeight="15840" tabRatio="720" xr2:uid="{00029788-1984-49B1-9D81-DBB69C9F5B71}"/>
  </bookViews>
  <sheets>
    <sheet name="3.1.1" sheetId="8" r:id="rId1"/>
    <sheet name="3.1.2" sheetId="7" r:id="rId2"/>
    <sheet name="3.1.3" sheetId="2" r:id="rId3"/>
    <sheet name="3.2.1" sheetId="9" r:id="rId4"/>
    <sheet name="3.2.2" sheetId="10" r:id="rId5"/>
    <sheet name="3.2.3" sheetId="6" r:id="rId6"/>
    <sheet name="3.3.1" sheetId="11" r:id="rId7"/>
    <sheet name="3.3.2" sheetId="12" r:id="rId8"/>
    <sheet name="3.3.3" sheetId="3" r:id="rId9"/>
    <sheet name="3.4.1" sheetId="13" r:id="rId10"/>
    <sheet name="3.4.2" sheetId="14" r:id="rId11"/>
    <sheet name="3.4.3" sheetId="4" r:id="rId12"/>
    <sheet name="3.5.1" sheetId="15" r:id="rId13"/>
    <sheet name="3.5.2" sheetId="17" r:id="rId14"/>
    <sheet name="3.5.3" sheetId="5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5" i="10" l="1"/>
  <c r="L25" i="17" l="1"/>
  <c r="K25" i="17"/>
  <c r="J25" i="17"/>
  <c r="I25" i="17"/>
  <c r="H25" i="17"/>
  <c r="G25" i="17"/>
  <c r="F25" i="17"/>
  <c r="E25" i="17"/>
  <c r="D25" i="17"/>
  <c r="D15" i="17" s="1"/>
  <c r="C25" i="17"/>
  <c r="C15" i="17" s="1"/>
  <c r="B25" i="17"/>
  <c r="B15" i="17" s="1"/>
  <c r="L16" i="17"/>
  <c r="K16" i="17"/>
  <c r="J16" i="17"/>
  <c r="I16" i="17"/>
  <c r="H16" i="17"/>
  <c r="G16" i="17"/>
  <c r="F16" i="17"/>
  <c r="E16" i="17"/>
  <c r="D16" i="17"/>
  <c r="C16" i="17"/>
  <c r="B16" i="17"/>
  <c r="E17" i="5"/>
  <c r="F17" i="5"/>
  <c r="E37" i="5"/>
  <c r="F37" i="5"/>
  <c r="D37" i="5"/>
  <c r="D58" i="5"/>
  <c r="F58" i="5"/>
  <c r="F57" i="5" s="1"/>
  <c r="E45" i="5"/>
  <c r="F45" i="5"/>
  <c r="D45" i="5"/>
  <c r="E21" i="5"/>
  <c r="F21" i="5"/>
  <c r="D21" i="5"/>
  <c r="E13" i="5"/>
  <c r="F13" i="5"/>
  <c r="D13" i="5"/>
  <c r="E844" i="4"/>
  <c r="F844" i="4"/>
  <c r="D844" i="4"/>
  <c r="E567" i="4"/>
  <c r="F567" i="4"/>
  <c r="D567" i="4"/>
  <c r="E294" i="4"/>
  <c r="F294" i="4"/>
  <c r="D294" i="4"/>
  <c r="E410" i="3"/>
  <c r="F578" i="6"/>
  <c r="F579" i="6"/>
  <c r="F580" i="6"/>
  <c r="F581" i="6"/>
  <c r="F582" i="6"/>
  <c r="F583" i="6"/>
  <c r="F584" i="6"/>
  <c r="F585" i="6"/>
  <c r="F586" i="6"/>
  <c r="F587" i="6"/>
  <c r="F588" i="6"/>
  <c r="F589" i="6"/>
  <c r="F590" i="6"/>
  <c r="F591" i="6"/>
  <c r="F592" i="6"/>
  <c r="F593" i="6"/>
  <c r="F594" i="6"/>
  <c r="F595" i="6"/>
  <c r="F596" i="6"/>
  <c r="F597" i="6"/>
  <c r="F598" i="6"/>
  <c r="F599" i="6"/>
  <c r="F600" i="6"/>
  <c r="F601" i="6"/>
  <c r="F602" i="6"/>
  <c r="F603" i="6"/>
  <c r="F604" i="6"/>
  <c r="F605" i="6"/>
  <c r="F606" i="6"/>
  <c r="F607" i="6"/>
  <c r="F608" i="6"/>
  <c r="F609" i="6"/>
  <c r="F610" i="6"/>
  <c r="F611" i="6"/>
  <c r="F613" i="6"/>
  <c r="F614" i="6"/>
  <c r="F615" i="6"/>
  <c r="F616" i="6"/>
  <c r="F617" i="6"/>
  <c r="F618" i="6"/>
  <c r="F619" i="6"/>
  <c r="F620" i="6"/>
  <c r="F621" i="6"/>
  <c r="F622" i="6"/>
  <c r="F623" i="6"/>
  <c r="F624" i="6"/>
  <c r="F625" i="6"/>
  <c r="F626" i="6"/>
  <c r="F627" i="6"/>
  <c r="F628" i="6"/>
  <c r="F629" i="6"/>
  <c r="F630" i="6"/>
  <c r="F631" i="6"/>
  <c r="F632" i="6"/>
  <c r="F633" i="6"/>
  <c r="F634" i="6"/>
  <c r="F635" i="6"/>
  <c r="F636" i="6"/>
  <c r="F637" i="6"/>
  <c r="F638" i="6"/>
  <c r="F639" i="6"/>
  <c r="F640" i="6"/>
  <c r="F641" i="6"/>
  <c r="F643" i="6"/>
  <c r="F644" i="6"/>
  <c r="F645" i="6"/>
  <c r="F646" i="6"/>
  <c r="F648" i="6"/>
  <c r="F649" i="6"/>
  <c r="F650" i="6"/>
  <c r="F651" i="6"/>
  <c r="F652" i="6"/>
  <c r="F653" i="6"/>
  <c r="F654" i="6"/>
  <c r="F655" i="6"/>
  <c r="F656" i="6"/>
  <c r="F657" i="6"/>
  <c r="F658" i="6"/>
  <c r="F660" i="6"/>
  <c r="F661" i="6"/>
  <c r="F662" i="6"/>
  <c r="F663" i="6"/>
  <c r="F664" i="6"/>
  <c r="F665" i="6"/>
  <c r="F666" i="6"/>
  <c r="F667" i="6"/>
  <c r="F669" i="6"/>
  <c r="F670" i="6"/>
  <c r="F671" i="6"/>
  <c r="F672" i="6"/>
  <c r="F673" i="6"/>
  <c r="F674" i="6"/>
  <c r="F675" i="6"/>
  <c r="F676" i="6"/>
  <c r="F678" i="6"/>
  <c r="F679" i="6"/>
  <c r="F680" i="6"/>
  <c r="F681" i="6"/>
  <c r="F682" i="6"/>
  <c r="F683" i="6"/>
  <c r="F684" i="6"/>
  <c r="F685" i="6"/>
  <c r="F686" i="6"/>
  <c r="F687" i="6"/>
  <c r="F689" i="6"/>
  <c r="F690" i="6"/>
  <c r="F691" i="6"/>
  <c r="F693" i="6"/>
  <c r="F694" i="6"/>
  <c r="F695" i="6"/>
  <c r="F696" i="6"/>
  <c r="F697" i="6"/>
  <c r="F698" i="6"/>
  <c r="F699" i="6"/>
  <c r="F700" i="6"/>
  <c r="F701" i="6"/>
  <c r="F702" i="6"/>
  <c r="F703" i="6"/>
  <c r="F704" i="6"/>
  <c r="F705" i="6"/>
  <c r="F706" i="6"/>
  <c r="F707" i="6"/>
  <c r="F708" i="6"/>
  <c r="F709" i="6"/>
  <c r="F710" i="6"/>
  <c r="F711" i="6"/>
  <c r="F713" i="6"/>
  <c r="F714" i="6"/>
  <c r="F715" i="6"/>
  <c r="F716" i="6"/>
  <c r="F717" i="6"/>
  <c r="F718" i="6"/>
  <c r="F719" i="6"/>
  <c r="F720" i="6"/>
  <c r="F721" i="6"/>
  <c r="F722" i="6"/>
  <c r="F723" i="6"/>
  <c r="F724" i="6"/>
  <c r="F725" i="6"/>
  <c r="F726" i="6"/>
  <c r="F727" i="6"/>
  <c r="F729" i="6"/>
  <c r="F730" i="6"/>
  <c r="F731" i="6"/>
  <c r="F732" i="6"/>
  <c r="F733" i="6"/>
  <c r="F734" i="6"/>
  <c r="F735" i="6"/>
  <c r="F736" i="6"/>
  <c r="F737" i="6"/>
  <c r="F738" i="6"/>
  <c r="F739" i="6"/>
  <c r="F740" i="6"/>
  <c r="F741" i="6"/>
  <c r="F742" i="6"/>
  <c r="F743" i="6"/>
  <c r="F744" i="6"/>
  <c r="F745" i="6"/>
  <c r="F746" i="6"/>
  <c r="F748" i="6"/>
  <c r="F749" i="6"/>
  <c r="F751" i="6"/>
  <c r="F752" i="6"/>
  <c r="F753" i="6"/>
  <c r="F754" i="6"/>
  <c r="F755" i="6"/>
  <c r="F756" i="6"/>
  <c r="F757" i="6"/>
  <c r="F758" i="6"/>
  <c r="F759" i="6"/>
  <c r="F760" i="6"/>
  <c r="F761" i="6"/>
  <c r="F763" i="6"/>
  <c r="F764" i="6"/>
  <c r="F765" i="6"/>
  <c r="F766" i="6"/>
  <c r="F767" i="6"/>
  <c r="F768" i="6"/>
  <c r="F769" i="6"/>
  <c r="F770" i="6"/>
  <c r="F771" i="6"/>
  <c r="F772" i="6"/>
  <c r="F773" i="6"/>
  <c r="F774" i="6"/>
  <c r="F775" i="6"/>
  <c r="F776" i="6"/>
  <c r="F777" i="6"/>
  <c r="F778" i="6"/>
  <c r="F779" i="6"/>
  <c r="F780" i="6"/>
  <c r="F781" i="6"/>
  <c r="F782" i="6"/>
  <c r="F783" i="6"/>
  <c r="F784" i="6"/>
  <c r="F786" i="6"/>
  <c r="F787" i="6"/>
  <c r="F788" i="6"/>
  <c r="F789" i="6"/>
  <c r="F790" i="6"/>
  <c r="F791" i="6"/>
  <c r="F793" i="6"/>
  <c r="F794" i="6"/>
  <c r="F795" i="6"/>
  <c r="F796" i="6"/>
  <c r="F797" i="6"/>
  <c r="F798" i="6"/>
  <c r="F799" i="6"/>
  <c r="F800" i="6"/>
  <c r="F801" i="6"/>
  <c r="F803" i="6"/>
  <c r="F804" i="6"/>
  <c r="F805" i="6"/>
  <c r="F806" i="6"/>
  <c r="F807" i="6"/>
  <c r="F808" i="6"/>
  <c r="F809" i="6"/>
  <c r="F810" i="6"/>
  <c r="F811" i="6"/>
  <c r="F812" i="6"/>
  <c r="F813" i="6"/>
  <c r="F814" i="6"/>
  <c r="F815" i="6"/>
  <c r="F817" i="6"/>
  <c r="F818" i="6"/>
  <c r="F819" i="6"/>
  <c r="F820" i="6"/>
  <c r="F822" i="6"/>
  <c r="F823" i="6"/>
  <c r="F824" i="6"/>
  <c r="F825" i="6"/>
  <c r="F826" i="6"/>
  <c r="F827" i="6"/>
  <c r="F828" i="6"/>
  <c r="F829" i="6"/>
  <c r="F830" i="6"/>
  <c r="F831" i="6"/>
  <c r="F832" i="6"/>
  <c r="F833" i="6"/>
  <c r="F834" i="6"/>
  <c r="F835" i="6"/>
  <c r="F836" i="6"/>
  <c r="F837" i="6"/>
  <c r="F838" i="6"/>
  <c r="F839" i="6"/>
  <c r="F840" i="6"/>
  <c r="F842" i="6"/>
  <c r="F843" i="6"/>
  <c r="F844" i="6"/>
  <c r="F845" i="6"/>
  <c r="F846" i="6"/>
  <c r="F847" i="6"/>
  <c r="F848" i="6"/>
  <c r="F849" i="6"/>
  <c r="F850" i="6"/>
  <c r="F852" i="6"/>
  <c r="F853" i="6"/>
  <c r="F854" i="6"/>
  <c r="F855" i="6"/>
  <c r="F576" i="6"/>
  <c r="F577" i="6"/>
  <c r="E576" i="6"/>
  <c r="E577" i="6"/>
  <c r="E578" i="6"/>
  <c r="E579" i="6"/>
  <c r="E580" i="6"/>
  <c r="E581" i="6"/>
  <c r="E582" i="6"/>
  <c r="E583" i="6"/>
  <c r="E584" i="6"/>
  <c r="E585" i="6"/>
  <c r="E586" i="6"/>
  <c r="E587" i="6"/>
  <c r="E588" i="6"/>
  <c r="E589" i="6"/>
  <c r="E590" i="6"/>
  <c r="E591" i="6"/>
  <c r="E592" i="6"/>
  <c r="E593" i="6"/>
  <c r="E594" i="6"/>
  <c r="E595" i="6"/>
  <c r="E596" i="6"/>
  <c r="E597" i="6"/>
  <c r="E598" i="6"/>
  <c r="E599" i="6"/>
  <c r="E600" i="6"/>
  <c r="E601" i="6"/>
  <c r="E602" i="6"/>
  <c r="E603" i="6"/>
  <c r="E604" i="6"/>
  <c r="E605" i="6"/>
  <c r="E606" i="6"/>
  <c r="E607" i="6"/>
  <c r="E608" i="6"/>
  <c r="E609" i="6"/>
  <c r="E610" i="6"/>
  <c r="E611" i="6"/>
  <c r="E613" i="6"/>
  <c r="E614" i="6"/>
  <c r="E615" i="6"/>
  <c r="E616" i="6"/>
  <c r="E617" i="6"/>
  <c r="E618" i="6"/>
  <c r="E619" i="6"/>
  <c r="E620" i="6"/>
  <c r="E621" i="6"/>
  <c r="E622" i="6"/>
  <c r="E623" i="6"/>
  <c r="E624" i="6"/>
  <c r="E625" i="6"/>
  <c r="E626" i="6"/>
  <c r="E627" i="6"/>
  <c r="E628" i="6"/>
  <c r="E629" i="6"/>
  <c r="E630" i="6"/>
  <c r="E631" i="6"/>
  <c r="E632" i="6"/>
  <c r="E633" i="6"/>
  <c r="E634" i="6"/>
  <c r="E635" i="6"/>
  <c r="E636" i="6"/>
  <c r="E637" i="6"/>
  <c r="E638" i="6"/>
  <c r="E639" i="6"/>
  <c r="E640" i="6"/>
  <c r="E641" i="6"/>
  <c r="E643" i="6"/>
  <c r="E644" i="6"/>
  <c r="E645" i="6"/>
  <c r="E646" i="6"/>
  <c r="E648" i="6"/>
  <c r="E649" i="6"/>
  <c r="E650" i="6"/>
  <c r="E651" i="6"/>
  <c r="E652" i="6"/>
  <c r="E653" i="6"/>
  <c r="E654" i="6"/>
  <c r="E655" i="6"/>
  <c r="E656" i="6"/>
  <c r="E657" i="6"/>
  <c r="E658" i="6"/>
  <c r="E660" i="6"/>
  <c r="E661" i="6"/>
  <c r="E662" i="6"/>
  <c r="E663" i="6"/>
  <c r="E664" i="6"/>
  <c r="E665" i="6"/>
  <c r="E666" i="6"/>
  <c r="E667" i="6"/>
  <c r="E669" i="6"/>
  <c r="E670" i="6"/>
  <c r="E671" i="6"/>
  <c r="E672" i="6"/>
  <c r="E673" i="6"/>
  <c r="E674" i="6"/>
  <c r="E675" i="6"/>
  <c r="E676" i="6"/>
  <c r="E678" i="6"/>
  <c r="E679" i="6"/>
  <c r="E680" i="6"/>
  <c r="E681" i="6"/>
  <c r="E682" i="6"/>
  <c r="E683" i="6"/>
  <c r="E684" i="6"/>
  <c r="E685" i="6"/>
  <c r="E686" i="6"/>
  <c r="E687" i="6"/>
  <c r="E689" i="6"/>
  <c r="E690" i="6"/>
  <c r="E691" i="6"/>
  <c r="E693" i="6"/>
  <c r="E694" i="6"/>
  <c r="E695" i="6"/>
  <c r="E696" i="6"/>
  <c r="E697" i="6"/>
  <c r="E698" i="6"/>
  <c r="E699" i="6"/>
  <c r="E700" i="6"/>
  <c r="E701" i="6"/>
  <c r="E702" i="6"/>
  <c r="E703" i="6"/>
  <c r="E704" i="6"/>
  <c r="E705" i="6"/>
  <c r="E706" i="6"/>
  <c r="E707" i="6"/>
  <c r="E708" i="6"/>
  <c r="E709" i="6"/>
  <c r="E710" i="6"/>
  <c r="E711" i="6"/>
  <c r="E713" i="6"/>
  <c r="E714" i="6"/>
  <c r="E715" i="6"/>
  <c r="E716" i="6"/>
  <c r="E717" i="6"/>
  <c r="E718" i="6"/>
  <c r="E719" i="6"/>
  <c r="E720" i="6"/>
  <c r="E721" i="6"/>
  <c r="E722" i="6"/>
  <c r="E723" i="6"/>
  <c r="E724" i="6"/>
  <c r="E725" i="6"/>
  <c r="E726" i="6"/>
  <c r="E727" i="6"/>
  <c r="E729" i="6"/>
  <c r="E730" i="6"/>
  <c r="E731" i="6"/>
  <c r="E732" i="6"/>
  <c r="E733" i="6"/>
  <c r="E734" i="6"/>
  <c r="E735" i="6"/>
  <c r="E736" i="6"/>
  <c r="E737" i="6"/>
  <c r="E738" i="6"/>
  <c r="E739" i="6"/>
  <c r="E740" i="6"/>
  <c r="E741" i="6"/>
  <c r="E742" i="6"/>
  <c r="E743" i="6"/>
  <c r="E744" i="6"/>
  <c r="E745" i="6"/>
  <c r="E746" i="6"/>
  <c r="E748" i="6"/>
  <c r="E749" i="6"/>
  <c r="E751" i="6"/>
  <c r="E752" i="6"/>
  <c r="E753" i="6"/>
  <c r="E754" i="6"/>
  <c r="E755" i="6"/>
  <c r="E756" i="6"/>
  <c r="E757" i="6"/>
  <c r="E758" i="6"/>
  <c r="E759" i="6"/>
  <c r="E760" i="6"/>
  <c r="E761" i="6"/>
  <c r="E763" i="6"/>
  <c r="E764" i="6"/>
  <c r="E765" i="6"/>
  <c r="E766" i="6"/>
  <c r="E767" i="6"/>
  <c r="E768" i="6"/>
  <c r="E769" i="6"/>
  <c r="E770" i="6"/>
  <c r="E771" i="6"/>
  <c r="E772" i="6"/>
  <c r="E773" i="6"/>
  <c r="E774" i="6"/>
  <c r="E775" i="6"/>
  <c r="E776" i="6"/>
  <c r="E777" i="6"/>
  <c r="E778" i="6"/>
  <c r="E779" i="6"/>
  <c r="E780" i="6"/>
  <c r="E781" i="6"/>
  <c r="E782" i="6"/>
  <c r="E783" i="6"/>
  <c r="E784" i="6"/>
  <c r="E786" i="6"/>
  <c r="E787" i="6"/>
  <c r="E788" i="6"/>
  <c r="E789" i="6"/>
  <c r="E790" i="6"/>
  <c r="E791" i="6"/>
  <c r="E793" i="6"/>
  <c r="E794" i="6"/>
  <c r="E795" i="6"/>
  <c r="E796" i="6"/>
  <c r="E797" i="6"/>
  <c r="E798" i="6"/>
  <c r="E799" i="6"/>
  <c r="E800" i="6"/>
  <c r="E801" i="6"/>
  <c r="E803" i="6"/>
  <c r="E804" i="6"/>
  <c r="E805" i="6"/>
  <c r="E806" i="6"/>
  <c r="E807" i="6"/>
  <c r="E808" i="6"/>
  <c r="E809" i="6"/>
  <c r="E810" i="6"/>
  <c r="E811" i="6"/>
  <c r="E812" i="6"/>
  <c r="E813" i="6"/>
  <c r="E814" i="6"/>
  <c r="E815" i="6"/>
  <c r="E817" i="6"/>
  <c r="E818" i="6"/>
  <c r="E819" i="6"/>
  <c r="E820" i="6"/>
  <c r="E822" i="6"/>
  <c r="E823" i="6"/>
  <c r="E824" i="6"/>
  <c r="E825" i="6"/>
  <c r="E826" i="6"/>
  <c r="E827" i="6"/>
  <c r="E828" i="6"/>
  <c r="E829" i="6"/>
  <c r="E830" i="6"/>
  <c r="E831" i="6"/>
  <c r="E832" i="6"/>
  <c r="E833" i="6"/>
  <c r="E834" i="6"/>
  <c r="E835" i="6"/>
  <c r="E836" i="6"/>
  <c r="E837" i="6"/>
  <c r="E838" i="6"/>
  <c r="E839" i="6"/>
  <c r="E840" i="6"/>
  <c r="E842" i="6"/>
  <c r="E843" i="6"/>
  <c r="E844" i="6"/>
  <c r="E845" i="6"/>
  <c r="E846" i="6"/>
  <c r="E847" i="6"/>
  <c r="E848" i="6"/>
  <c r="E849" i="6"/>
  <c r="E850" i="6"/>
  <c r="E852" i="6"/>
  <c r="E853" i="6"/>
  <c r="E854" i="6"/>
  <c r="E855" i="6"/>
  <c r="D785" i="6"/>
  <c r="F785" i="6" s="1"/>
  <c r="D851" i="6"/>
  <c r="F851" i="6" s="1"/>
  <c r="D841" i="6"/>
  <c r="F841" i="6" s="1"/>
  <c r="D821" i="6"/>
  <c r="E821" i="6" s="1"/>
  <c r="D816" i="6"/>
  <c r="F816" i="6" s="1"/>
  <c r="D802" i="6"/>
  <c r="E802" i="6" s="1"/>
  <c r="D792" i="6"/>
  <c r="F792" i="6"/>
  <c r="D762" i="6"/>
  <c r="F762" i="6" s="1"/>
  <c r="D750" i="6"/>
  <c r="F750" i="6" s="1"/>
  <c r="D747" i="6"/>
  <c r="E747" i="6" s="1"/>
  <c r="D728" i="6"/>
  <c r="F728" i="6" s="1"/>
  <c r="D712" i="6"/>
  <c r="F712" i="6" s="1"/>
  <c r="D692" i="6"/>
  <c r="E692" i="6" s="1"/>
  <c r="D688" i="6"/>
  <c r="E688" i="6"/>
  <c r="F688" i="6"/>
  <c r="D677" i="6"/>
  <c r="F677" i="6" s="1"/>
  <c r="D668" i="6"/>
  <c r="F668" i="6" s="1"/>
  <c r="E313" i="6"/>
  <c r="E314" i="6"/>
  <c r="E315" i="6"/>
  <c r="E316" i="6"/>
  <c r="E317" i="6"/>
  <c r="E318" i="6"/>
  <c r="E319" i="6"/>
  <c r="E320" i="6"/>
  <c r="E321" i="6"/>
  <c r="E322" i="6"/>
  <c r="E323" i="6"/>
  <c r="E324" i="6"/>
  <c r="E325" i="6"/>
  <c r="E326" i="6"/>
  <c r="E327" i="6"/>
  <c r="E328" i="6"/>
  <c r="E329" i="6"/>
  <c r="E330" i="6"/>
  <c r="E331" i="6"/>
  <c r="E332" i="6"/>
  <c r="E333" i="6"/>
  <c r="E334" i="6"/>
  <c r="E336" i="6"/>
  <c r="E337" i="6"/>
  <c r="E338" i="6"/>
  <c r="E339" i="6"/>
  <c r="E340" i="6"/>
  <c r="E341" i="6"/>
  <c r="E342" i="6"/>
  <c r="E343" i="6"/>
  <c r="E344" i="6"/>
  <c r="E345" i="6"/>
  <c r="E346" i="6"/>
  <c r="E347" i="6"/>
  <c r="E348" i="6"/>
  <c r="E349" i="6"/>
  <c r="E350" i="6"/>
  <c r="E351" i="6"/>
  <c r="E352" i="6"/>
  <c r="E353" i="6"/>
  <c r="E354" i="6"/>
  <c r="E355" i="6"/>
  <c r="E356" i="6"/>
  <c r="E357" i="6"/>
  <c r="E358" i="6"/>
  <c r="E359" i="6"/>
  <c r="E360" i="6"/>
  <c r="E361" i="6"/>
  <c r="E362" i="6"/>
  <c r="E363" i="6"/>
  <c r="E364" i="6"/>
  <c r="E365" i="6"/>
  <c r="E366" i="6"/>
  <c r="E368" i="6"/>
  <c r="E369" i="6"/>
  <c r="E370" i="6"/>
  <c r="E371" i="6"/>
  <c r="E373" i="6"/>
  <c r="E374" i="6"/>
  <c r="E375" i="6"/>
  <c r="E376" i="6"/>
  <c r="E377" i="6"/>
  <c r="E378" i="6"/>
  <c r="E379" i="6"/>
  <c r="E380" i="6"/>
  <c r="E381" i="6"/>
  <c r="E382" i="6"/>
  <c r="E383" i="6"/>
  <c r="E385" i="6"/>
  <c r="E386" i="6"/>
  <c r="E387" i="6"/>
  <c r="E388" i="6"/>
  <c r="E389" i="6"/>
  <c r="E390" i="6"/>
  <c r="E391" i="6"/>
  <c r="E392" i="6"/>
  <c r="E394" i="6"/>
  <c r="E395" i="6"/>
  <c r="E396" i="6"/>
  <c r="E397" i="6"/>
  <c r="E398" i="6"/>
  <c r="E399" i="6"/>
  <c r="E400" i="6"/>
  <c r="E401" i="6"/>
  <c r="E403" i="6"/>
  <c r="E404" i="6"/>
  <c r="E405" i="6"/>
  <c r="E406" i="6"/>
  <c r="E407" i="6"/>
  <c r="E408" i="6"/>
  <c r="E409" i="6"/>
  <c r="E410" i="6"/>
  <c r="E411" i="6"/>
  <c r="E412" i="6"/>
  <c r="E414" i="6"/>
  <c r="E415" i="6"/>
  <c r="E416" i="6"/>
  <c r="E418" i="6"/>
  <c r="E419" i="6"/>
  <c r="E420" i="6"/>
  <c r="E421" i="6"/>
  <c r="E422" i="6"/>
  <c r="E423" i="6"/>
  <c r="E424" i="6"/>
  <c r="E425" i="6"/>
  <c r="E426" i="6"/>
  <c r="E427" i="6"/>
  <c r="E428" i="6"/>
  <c r="E429" i="6"/>
  <c r="E430" i="6"/>
  <c r="E431" i="6"/>
  <c r="E432" i="6"/>
  <c r="E433" i="6"/>
  <c r="E434" i="6"/>
  <c r="E435" i="6"/>
  <c r="E436" i="6"/>
  <c r="E437" i="6"/>
  <c r="E439" i="6"/>
  <c r="E440" i="6"/>
  <c r="E441" i="6"/>
  <c r="E442" i="6"/>
  <c r="E443" i="6"/>
  <c r="E444" i="6"/>
  <c r="E445" i="6"/>
  <c r="E446" i="6"/>
  <c r="E447" i="6"/>
  <c r="E448" i="6"/>
  <c r="E449" i="6"/>
  <c r="E450" i="6"/>
  <c r="E451" i="6"/>
  <c r="E452" i="6"/>
  <c r="E453" i="6"/>
  <c r="E455" i="6"/>
  <c r="E456" i="6"/>
  <c r="E457" i="6"/>
  <c r="E458" i="6"/>
  <c r="E459" i="6"/>
  <c r="E460" i="6"/>
  <c r="E461" i="6"/>
  <c r="E462" i="6"/>
  <c r="E463" i="6"/>
  <c r="E464" i="6"/>
  <c r="E465" i="6"/>
  <c r="E466" i="6"/>
  <c r="E467" i="6"/>
  <c r="E468" i="6"/>
  <c r="E469" i="6"/>
  <c r="E470" i="6"/>
  <c r="E471" i="6"/>
  <c r="E473" i="6"/>
  <c r="E474" i="6"/>
  <c r="E476" i="6"/>
  <c r="E477" i="6"/>
  <c r="E478" i="6"/>
  <c r="E479" i="6"/>
  <c r="E480" i="6"/>
  <c r="E481" i="6"/>
  <c r="E482" i="6"/>
  <c r="E483" i="6"/>
  <c r="E484" i="6"/>
  <c r="E485" i="6"/>
  <c r="E486" i="6"/>
  <c r="E488" i="6"/>
  <c r="E489" i="6"/>
  <c r="E490" i="6"/>
  <c r="E491" i="6"/>
  <c r="E492" i="6"/>
  <c r="E493" i="6"/>
  <c r="E494" i="6"/>
  <c r="E495" i="6"/>
  <c r="E496" i="6"/>
  <c r="E497" i="6"/>
  <c r="E498" i="6"/>
  <c r="E499" i="6"/>
  <c r="E500" i="6"/>
  <c r="E501" i="6"/>
  <c r="E502" i="6"/>
  <c r="E503" i="6"/>
  <c r="E504" i="6"/>
  <c r="E505" i="6"/>
  <c r="E506" i="6"/>
  <c r="E507" i="6"/>
  <c r="E508" i="6"/>
  <c r="E510" i="6"/>
  <c r="E511" i="6"/>
  <c r="E512" i="6"/>
  <c r="E513" i="6"/>
  <c r="E515" i="6"/>
  <c r="E516" i="6"/>
  <c r="E517" i="6"/>
  <c r="E518" i="6"/>
  <c r="E519" i="6"/>
  <c r="E520" i="6"/>
  <c r="E521" i="6"/>
  <c r="E522" i="6"/>
  <c r="E523" i="6"/>
  <c r="E525" i="6"/>
  <c r="E526" i="6"/>
  <c r="E527" i="6"/>
  <c r="E528" i="6"/>
  <c r="E529" i="6"/>
  <c r="E530" i="6"/>
  <c r="E531" i="6"/>
  <c r="E532" i="6"/>
  <c r="E533" i="6"/>
  <c r="E534" i="6"/>
  <c r="E535" i="6"/>
  <c r="E536" i="6"/>
  <c r="E537" i="6"/>
  <c r="E539" i="6"/>
  <c r="E540" i="6"/>
  <c r="E541" i="6"/>
  <c r="E543" i="6"/>
  <c r="E544" i="6"/>
  <c r="E545" i="6"/>
  <c r="E546" i="6"/>
  <c r="E547" i="6"/>
  <c r="E548" i="6"/>
  <c r="E549" i="6"/>
  <c r="E550" i="6"/>
  <c r="E551" i="6"/>
  <c r="E552" i="6"/>
  <c r="E553" i="6"/>
  <c r="E554" i="6"/>
  <c r="E555" i="6"/>
  <c r="E556" i="6"/>
  <c r="E557" i="6"/>
  <c r="E558" i="6"/>
  <c r="E559" i="6"/>
  <c r="E560" i="6"/>
  <c r="E561" i="6"/>
  <c r="E563" i="6"/>
  <c r="E564" i="6"/>
  <c r="E565" i="6"/>
  <c r="E566" i="6"/>
  <c r="E567" i="6"/>
  <c r="E568" i="6"/>
  <c r="E569" i="6"/>
  <c r="E570" i="6"/>
  <c r="E572" i="6"/>
  <c r="E573" i="6"/>
  <c r="E308" i="6"/>
  <c r="E309" i="6"/>
  <c r="E310" i="6"/>
  <c r="E311" i="6"/>
  <c r="E312" i="6"/>
  <c r="E306" i="6"/>
  <c r="E307" i="6"/>
  <c r="E305" i="6"/>
  <c r="F363" i="6"/>
  <c r="F364" i="6"/>
  <c r="F365" i="6"/>
  <c r="F366" i="6"/>
  <c r="F368" i="6"/>
  <c r="F369" i="6"/>
  <c r="F370" i="6"/>
  <c r="F371" i="6"/>
  <c r="F373" i="6"/>
  <c r="F374" i="6"/>
  <c r="F375" i="6"/>
  <c r="F376" i="6"/>
  <c r="F377" i="6"/>
  <c r="F378" i="6"/>
  <c r="F379" i="6"/>
  <c r="F380" i="6"/>
  <c r="F381" i="6"/>
  <c r="F382" i="6"/>
  <c r="F383" i="6"/>
  <c r="F385" i="6"/>
  <c r="F386" i="6"/>
  <c r="F387" i="6"/>
  <c r="F388" i="6"/>
  <c r="F389" i="6"/>
  <c r="F390" i="6"/>
  <c r="F391" i="6"/>
  <c r="F392" i="6"/>
  <c r="F394" i="6"/>
  <c r="F395" i="6"/>
  <c r="F396" i="6"/>
  <c r="F397" i="6"/>
  <c r="F398" i="6"/>
  <c r="F399" i="6"/>
  <c r="F400" i="6"/>
  <c r="F401" i="6"/>
  <c r="F403" i="6"/>
  <c r="F404" i="6"/>
  <c r="F405" i="6"/>
  <c r="F406" i="6"/>
  <c r="F407" i="6"/>
  <c r="F408" i="6"/>
  <c r="F409" i="6"/>
  <c r="F410" i="6"/>
  <c r="F411" i="6"/>
  <c r="F412" i="6"/>
  <c r="F414" i="6"/>
  <c r="F415" i="6"/>
  <c r="F416" i="6"/>
  <c r="F418" i="6"/>
  <c r="F419" i="6"/>
  <c r="F420" i="6"/>
  <c r="F421" i="6"/>
  <c r="F422" i="6"/>
  <c r="F423" i="6"/>
  <c r="F424" i="6"/>
  <c r="F425" i="6"/>
  <c r="F426" i="6"/>
  <c r="F427" i="6"/>
  <c r="F428" i="6"/>
  <c r="F429" i="6"/>
  <c r="F430" i="6"/>
  <c r="F431" i="6"/>
  <c r="F432" i="6"/>
  <c r="F433" i="6"/>
  <c r="F434" i="6"/>
  <c r="F435" i="6"/>
  <c r="F436" i="6"/>
  <c r="F437" i="6"/>
  <c r="F439" i="6"/>
  <c r="F440" i="6"/>
  <c r="F441" i="6"/>
  <c r="F442" i="6"/>
  <c r="F443" i="6"/>
  <c r="F444" i="6"/>
  <c r="F445" i="6"/>
  <c r="F446" i="6"/>
  <c r="F447" i="6"/>
  <c r="F448" i="6"/>
  <c r="F449" i="6"/>
  <c r="F450" i="6"/>
  <c r="F451" i="6"/>
  <c r="F452" i="6"/>
  <c r="F453" i="6"/>
  <c r="F455" i="6"/>
  <c r="F456" i="6"/>
  <c r="F457" i="6"/>
  <c r="F458" i="6"/>
  <c r="F459" i="6"/>
  <c r="F460" i="6"/>
  <c r="F461" i="6"/>
  <c r="F462" i="6"/>
  <c r="F463" i="6"/>
  <c r="F464" i="6"/>
  <c r="F465" i="6"/>
  <c r="F466" i="6"/>
  <c r="F467" i="6"/>
  <c r="F468" i="6"/>
  <c r="F469" i="6"/>
  <c r="F470" i="6"/>
  <c r="F471" i="6"/>
  <c r="F473" i="6"/>
  <c r="F474" i="6"/>
  <c r="F476" i="6"/>
  <c r="F477" i="6"/>
  <c r="F478" i="6"/>
  <c r="F479" i="6"/>
  <c r="F480" i="6"/>
  <c r="F481" i="6"/>
  <c r="F482" i="6"/>
  <c r="F483" i="6"/>
  <c r="F484" i="6"/>
  <c r="F485" i="6"/>
  <c r="F486" i="6"/>
  <c r="F488" i="6"/>
  <c r="F489" i="6"/>
  <c r="F490" i="6"/>
  <c r="F491" i="6"/>
  <c r="F492" i="6"/>
  <c r="F493" i="6"/>
  <c r="F494" i="6"/>
  <c r="F495" i="6"/>
  <c r="F496" i="6"/>
  <c r="F497" i="6"/>
  <c r="F498" i="6"/>
  <c r="F499" i="6"/>
  <c r="F500" i="6"/>
  <c r="F501" i="6"/>
  <c r="F502" i="6"/>
  <c r="F503" i="6"/>
  <c r="F504" i="6"/>
  <c r="F505" i="6"/>
  <c r="F506" i="6"/>
  <c r="F507" i="6"/>
  <c r="F508" i="6"/>
  <c r="F510" i="6"/>
  <c r="F511" i="6"/>
  <c r="F512" i="6"/>
  <c r="F513" i="6"/>
  <c r="F515" i="6"/>
  <c r="F516" i="6"/>
  <c r="F517" i="6"/>
  <c r="F518" i="6"/>
  <c r="F519" i="6"/>
  <c r="F520" i="6"/>
  <c r="F521" i="6"/>
  <c r="F522" i="6"/>
  <c r="F523" i="6"/>
  <c r="F525" i="6"/>
  <c r="F526" i="6"/>
  <c r="F527" i="6"/>
  <c r="F528" i="6"/>
  <c r="F529" i="6"/>
  <c r="F530" i="6"/>
  <c r="F531" i="6"/>
  <c r="F532" i="6"/>
  <c r="F533" i="6"/>
  <c r="F534" i="6"/>
  <c r="F535" i="6"/>
  <c r="F536" i="6"/>
  <c r="F537" i="6"/>
  <c r="F539" i="6"/>
  <c r="F540" i="6"/>
  <c r="F541" i="6"/>
  <c r="F543" i="6"/>
  <c r="F544" i="6"/>
  <c r="F545" i="6"/>
  <c r="F546" i="6"/>
  <c r="F547" i="6"/>
  <c r="F548" i="6"/>
  <c r="F549" i="6"/>
  <c r="F550" i="6"/>
  <c r="F551" i="6"/>
  <c r="F552" i="6"/>
  <c r="F553" i="6"/>
  <c r="F554" i="6"/>
  <c r="F555" i="6"/>
  <c r="F556" i="6"/>
  <c r="F557" i="6"/>
  <c r="F558" i="6"/>
  <c r="F559" i="6"/>
  <c r="F560" i="6"/>
  <c r="F561" i="6"/>
  <c r="F563" i="6"/>
  <c r="F564" i="6"/>
  <c r="F565" i="6"/>
  <c r="F566" i="6"/>
  <c r="F567" i="6"/>
  <c r="F568" i="6"/>
  <c r="F569" i="6"/>
  <c r="F570" i="6"/>
  <c r="F572" i="6"/>
  <c r="F573" i="6"/>
  <c r="F336" i="6"/>
  <c r="F337" i="6"/>
  <c r="F338" i="6"/>
  <c r="F339" i="6"/>
  <c r="F340" i="6"/>
  <c r="F341" i="6"/>
  <c r="F342" i="6"/>
  <c r="F343" i="6"/>
  <c r="F344" i="6"/>
  <c r="F345" i="6"/>
  <c r="F346" i="6"/>
  <c r="F347" i="6"/>
  <c r="F348" i="6"/>
  <c r="F349" i="6"/>
  <c r="F350" i="6"/>
  <c r="F351" i="6"/>
  <c r="F352" i="6"/>
  <c r="F353" i="6"/>
  <c r="F354" i="6"/>
  <c r="F355" i="6"/>
  <c r="F356" i="6"/>
  <c r="F357" i="6"/>
  <c r="F358" i="6"/>
  <c r="F359" i="6"/>
  <c r="F360" i="6"/>
  <c r="F361" i="6"/>
  <c r="F362" i="6"/>
  <c r="D578" i="3"/>
  <c r="F566" i="3"/>
  <c r="D566" i="3"/>
  <c r="D410" i="3"/>
  <c r="D489" i="3"/>
  <c r="D482" i="3"/>
  <c r="D378" i="3"/>
  <c r="D309" i="3"/>
  <c r="E232" i="3"/>
  <c r="F232" i="3"/>
  <c r="D232" i="3"/>
  <c r="D90" i="3"/>
  <c r="D647" i="6"/>
  <c r="E647" i="6" s="1"/>
  <c r="D642" i="6"/>
  <c r="F642" i="6" s="1"/>
  <c r="D612" i="6"/>
  <c r="F612" i="6" s="1"/>
  <c r="D575" i="6"/>
  <c r="E575" i="6" s="1"/>
  <c r="F306" i="6"/>
  <c r="F307" i="6"/>
  <c r="F308" i="6"/>
  <c r="F309" i="6"/>
  <c r="F310" i="6"/>
  <c r="F311" i="6"/>
  <c r="F312" i="6"/>
  <c r="F313" i="6"/>
  <c r="F314" i="6"/>
  <c r="F315" i="6"/>
  <c r="F316" i="6"/>
  <c r="F317" i="6"/>
  <c r="F318" i="6"/>
  <c r="F319" i="6"/>
  <c r="F320" i="6"/>
  <c r="F321" i="6"/>
  <c r="F322" i="6"/>
  <c r="F323" i="6"/>
  <c r="F324" i="6"/>
  <c r="F325" i="6"/>
  <c r="F326" i="6"/>
  <c r="F327" i="6"/>
  <c r="F328" i="6"/>
  <c r="F329" i="6"/>
  <c r="F330" i="6"/>
  <c r="F331" i="6"/>
  <c r="F332" i="6"/>
  <c r="F333" i="6"/>
  <c r="F334" i="6"/>
  <c r="F305" i="6"/>
  <c r="D571" i="6"/>
  <c r="E571" i="6" s="1"/>
  <c r="D562" i="6"/>
  <c r="F562" i="6"/>
  <c r="E562" i="6"/>
  <c r="D542" i="6"/>
  <c r="F542" i="6" s="1"/>
  <c r="D538" i="6"/>
  <c r="F538" i="6" s="1"/>
  <c r="D524" i="6"/>
  <c r="F524" i="6" s="1"/>
  <c r="D514" i="6"/>
  <c r="F514" i="6" s="1"/>
  <c r="D509" i="6"/>
  <c r="F509" i="6" s="1"/>
  <c r="D487" i="6"/>
  <c r="F487" i="6" s="1"/>
  <c r="D475" i="6"/>
  <c r="E475" i="6" s="1"/>
  <c r="D472" i="6"/>
  <c r="F472" i="6" s="1"/>
  <c r="D454" i="6"/>
  <c r="F454" i="6" s="1"/>
  <c r="D438" i="6"/>
  <c r="E438" i="6" s="1"/>
  <c r="F438" i="6"/>
  <c r="D417" i="6"/>
  <c r="E417" i="6" s="1"/>
  <c r="D413" i="6"/>
  <c r="E413" i="6" s="1"/>
  <c r="F413" i="6"/>
  <c r="D402" i="6"/>
  <c r="F402" i="6" s="1"/>
  <c r="E402" i="6"/>
  <c r="D393" i="6"/>
  <c r="F393" i="6" s="1"/>
  <c r="D384" i="6"/>
  <c r="E384" i="6" s="1"/>
  <c r="D372" i="6"/>
  <c r="E372" i="6" s="1"/>
  <c r="D367" i="6"/>
  <c r="E367" i="6" s="1"/>
  <c r="D335" i="6"/>
  <c r="E335" i="6" s="1"/>
  <c r="D304" i="6"/>
  <c r="F304" i="6" s="1"/>
  <c r="F300" i="6"/>
  <c r="F301" i="6"/>
  <c r="F302" i="6"/>
  <c r="E300" i="6"/>
  <c r="E301" i="6"/>
  <c r="E302" i="6"/>
  <c r="F299" i="6"/>
  <c r="E299" i="6"/>
  <c r="F290" i="6"/>
  <c r="F291" i="6"/>
  <c r="F292" i="6"/>
  <c r="F293" i="6"/>
  <c r="F294" i="6"/>
  <c r="F295" i="6"/>
  <c r="F296" i="6"/>
  <c r="F297" i="6"/>
  <c r="E290" i="6"/>
  <c r="E291" i="6"/>
  <c r="E292" i="6"/>
  <c r="E293" i="6"/>
  <c r="E294" i="6"/>
  <c r="E295" i="6"/>
  <c r="E296" i="6"/>
  <c r="E297" i="6"/>
  <c r="F289" i="6"/>
  <c r="E289" i="6"/>
  <c r="F270" i="6"/>
  <c r="F271" i="6"/>
  <c r="F272" i="6"/>
  <c r="F273" i="6"/>
  <c r="F274" i="6"/>
  <c r="F275" i="6"/>
  <c r="F276" i="6"/>
  <c r="F277" i="6"/>
  <c r="F278" i="6"/>
  <c r="F279" i="6"/>
  <c r="F280" i="6"/>
  <c r="F281" i="6"/>
  <c r="F282" i="6"/>
  <c r="F283" i="6"/>
  <c r="F284" i="6"/>
  <c r="F285" i="6"/>
  <c r="F286" i="6"/>
  <c r="F287" i="6"/>
  <c r="E270" i="6"/>
  <c r="E271" i="6"/>
  <c r="E272" i="6"/>
  <c r="E273" i="6"/>
  <c r="E274" i="6"/>
  <c r="E275" i="6"/>
  <c r="E276" i="6"/>
  <c r="E277" i="6"/>
  <c r="E278" i="6"/>
  <c r="E279" i="6"/>
  <c r="E280" i="6"/>
  <c r="E281" i="6"/>
  <c r="E282" i="6"/>
  <c r="E283" i="6"/>
  <c r="E284" i="6"/>
  <c r="E285" i="6"/>
  <c r="E286" i="6"/>
  <c r="E287" i="6"/>
  <c r="F269" i="6"/>
  <c r="E269" i="6"/>
  <c r="F266" i="6"/>
  <c r="F267" i="6"/>
  <c r="E266" i="6"/>
  <c r="E267" i="6"/>
  <c r="F265" i="6"/>
  <c r="E265" i="6"/>
  <c r="F252" i="6"/>
  <c r="F253" i="6"/>
  <c r="F254" i="6"/>
  <c r="F255" i="6"/>
  <c r="F256" i="6"/>
  <c r="F257" i="6"/>
  <c r="F258" i="6"/>
  <c r="F259" i="6"/>
  <c r="F260" i="6"/>
  <c r="F261" i="6"/>
  <c r="F262" i="6"/>
  <c r="F263" i="6"/>
  <c r="E252" i="6"/>
  <c r="E253" i="6"/>
  <c r="E254" i="6"/>
  <c r="E255" i="6"/>
  <c r="E256" i="6"/>
  <c r="E257" i="6"/>
  <c r="E258" i="6"/>
  <c r="E259" i="6"/>
  <c r="E260" i="6"/>
  <c r="E261" i="6"/>
  <c r="E262" i="6"/>
  <c r="E263" i="6"/>
  <c r="F251" i="6"/>
  <c r="E251" i="6"/>
  <c r="F242" i="6"/>
  <c r="F243" i="6"/>
  <c r="F244" i="6"/>
  <c r="F245" i="6"/>
  <c r="F246" i="6"/>
  <c r="F247" i="6"/>
  <c r="F248" i="6"/>
  <c r="F249" i="6"/>
  <c r="E242" i="6"/>
  <c r="E243" i="6"/>
  <c r="E244" i="6"/>
  <c r="E245" i="6"/>
  <c r="E246" i="6"/>
  <c r="E247" i="6"/>
  <c r="E248" i="6"/>
  <c r="E249" i="6"/>
  <c r="F241" i="6"/>
  <c r="E241" i="6"/>
  <c r="F234" i="6"/>
  <c r="F235" i="6"/>
  <c r="F236" i="6"/>
  <c r="F237" i="6"/>
  <c r="F238" i="6"/>
  <c r="F239" i="6"/>
  <c r="E234" i="6"/>
  <c r="E235" i="6"/>
  <c r="E236" i="6"/>
  <c r="E237" i="6"/>
  <c r="E238" i="6"/>
  <c r="E239" i="6"/>
  <c r="F233" i="6"/>
  <c r="E233" i="6"/>
  <c r="F211" i="6"/>
  <c r="F212" i="6"/>
  <c r="F213" i="6"/>
  <c r="F214" i="6"/>
  <c r="F215" i="6"/>
  <c r="F216" i="6"/>
  <c r="F217" i="6"/>
  <c r="F218" i="6"/>
  <c r="F219" i="6"/>
  <c r="F220" i="6"/>
  <c r="F221" i="6"/>
  <c r="F222" i="6"/>
  <c r="F223" i="6"/>
  <c r="F224" i="6"/>
  <c r="F225" i="6"/>
  <c r="F226" i="6"/>
  <c r="F227" i="6"/>
  <c r="F228" i="6"/>
  <c r="F229" i="6"/>
  <c r="F230" i="6"/>
  <c r="F231" i="6"/>
  <c r="E211" i="6"/>
  <c r="E212" i="6"/>
  <c r="E213" i="6"/>
  <c r="E214" i="6"/>
  <c r="E215" i="6"/>
  <c r="E216" i="6"/>
  <c r="E217" i="6"/>
  <c r="E218" i="6"/>
  <c r="E219" i="6"/>
  <c r="E220" i="6"/>
  <c r="E221" i="6"/>
  <c r="E222" i="6"/>
  <c r="E223" i="6"/>
  <c r="E224" i="6"/>
  <c r="E225" i="6"/>
  <c r="E226" i="6"/>
  <c r="E227" i="6"/>
  <c r="E228" i="6"/>
  <c r="E229" i="6"/>
  <c r="E230" i="6"/>
  <c r="E231" i="6"/>
  <c r="F210" i="6"/>
  <c r="E210" i="6"/>
  <c r="F199" i="6"/>
  <c r="F200" i="6"/>
  <c r="F201" i="6"/>
  <c r="F202" i="6"/>
  <c r="F203" i="6"/>
  <c r="F204" i="6"/>
  <c r="F205" i="6"/>
  <c r="F206" i="6"/>
  <c r="F207" i="6"/>
  <c r="F208" i="6"/>
  <c r="E199" i="6"/>
  <c r="E200" i="6"/>
  <c r="E201" i="6"/>
  <c r="E202" i="6"/>
  <c r="E203" i="6"/>
  <c r="E204" i="6"/>
  <c r="E205" i="6"/>
  <c r="E206" i="6"/>
  <c r="E207" i="6"/>
  <c r="E208" i="6"/>
  <c r="F198" i="6"/>
  <c r="E198" i="6"/>
  <c r="F196" i="6"/>
  <c r="E196" i="6"/>
  <c r="F195" i="6"/>
  <c r="E195" i="6"/>
  <c r="F177" i="6"/>
  <c r="F178" i="6"/>
  <c r="F179" i="6"/>
  <c r="F180" i="6"/>
  <c r="F181" i="6"/>
  <c r="F182" i="6"/>
  <c r="F183" i="6"/>
  <c r="F184" i="6"/>
  <c r="F185" i="6"/>
  <c r="F186" i="6"/>
  <c r="F187" i="6"/>
  <c r="F188" i="6"/>
  <c r="F189" i="6"/>
  <c r="F190" i="6"/>
  <c r="F191" i="6"/>
  <c r="F192" i="6"/>
  <c r="F193" i="6"/>
  <c r="E177" i="6"/>
  <c r="E178" i="6"/>
  <c r="E179" i="6"/>
  <c r="E180" i="6"/>
  <c r="E181" i="6"/>
  <c r="E182" i="6"/>
  <c r="E183" i="6"/>
  <c r="E184" i="6"/>
  <c r="E185" i="6"/>
  <c r="E186" i="6"/>
  <c r="E187" i="6"/>
  <c r="E188" i="6"/>
  <c r="E189" i="6"/>
  <c r="E190" i="6"/>
  <c r="E191" i="6"/>
  <c r="E192" i="6"/>
  <c r="E193" i="6"/>
  <c r="F176" i="6"/>
  <c r="E176" i="6"/>
  <c r="F161" i="6"/>
  <c r="F162" i="6"/>
  <c r="F163" i="6"/>
  <c r="F164" i="6"/>
  <c r="F165" i="6"/>
  <c r="F166" i="6"/>
  <c r="F167" i="6"/>
  <c r="F168" i="6"/>
  <c r="F169" i="6"/>
  <c r="F170" i="6"/>
  <c r="F171" i="6"/>
  <c r="F172" i="6"/>
  <c r="F173" i="6"/>
  <c r="F174" i="6"/>
  <c r="E161" i="6"/>
  <c r="E162" i="6"/>
  <c r="E163" i="6"/>
  <c r="E164" i="6"/>
  <c r="E165" i="6"/>
  <c r="E166" i="6"/>
  <c r="E167" i="6"/>
  <c r="E168" i="6"/>
  <c r="E169" i="6"/>
  <c r="E170" i="6"/>
  <c r="E171" i="6"/>
  <c r="E172" i="6"/>
  <c r="E173" i="6"/>
  <c r="E174" i="6"/>
  <c r="F160" i="6"/>
  <c r="E160" i="6"/>
  <c r="F139" i="6"/>
  <c r="F140" i="6"/>
  <c r="F141" i="6"/>
  <c r="F142" i="6"/>
  <c r="F143" i="6"/>
  <c r="F144" i="6"/>
  <c r="F145" i="6"/>
  <c r="F146" i="6"/>
  <c r="F147" i="6"/>
  <c r="F148" i="6"/>
  <c r="F149" i="6"/>
  <c r="F150" i="6"/>
  <c r="F151" i="6"/>
  <c r="F152" i="6"/>
  <c r="F153" i="6"/>
  <c r="F154" i="6"/>
  <c r="F155" i="6"/>
  <c r="F156" i="6"/>
  <c r="F157" i="6"/>
  <c r="F158" i="6"/>
  <c r="E139" i="6"/>
  <c r="E140" i="6"/>
  <c r="E141" i="6"/>
  <c r="E142" i="6"/>
  <c r="E143" i="6"/>
  <c r="E144" i="6"/>
  <c r="E145" i="6"/>
  <c r="E146" i="6"/>
  <c r="E147" i="6"/>
  <c r="E148" i="6"/>
  <c r="E149" i="6"/>
  <c r="E150" i="6"/>
  <c r="E151" i="6"/>
  <c r="E152" i="6"/>
  <c r="E153" i="6"/>
  <c r="E154" i="6"/>
  <c r="E155" i="6"/>
  <c r="E156" i="6"/>
  <c r="E157" i="6"/>
  <c r="E158" i="6"/>
  <c r="F138" i="6"/>
  <c r="E138" i="6"/>
  <c r="F135" i="6"/>
  <c r="F136" i="6"/>
  <c r="F134" i="6"/>
  <c r="E135" i="6"/>
  <c r="E136" i="6"/>
  <c r="E134" i="6"/>
  <c r="F124" i="6"/>
  <c r="F125" i="6"/>
  <c r="F126" i="6"/>
  <c r="F127" i="6"/>
  <c r="F128" i="6"/>
  <c r="F129" i="6"/>
  <c r="F130" i="6"/>
  <c r="F131" i="6"/>
  <c r="F132" i="6"/>
  <c r="F123" i="6"/>
  <c r="E124" i="6"/>
  <c r="E125" i="6"/>
  <c r="E126" i="6"/>
  <c r="E127" i="6"/>
  <c r="E128" i="6"/>
  <c r="E129" i="6"/>
  <c r="E130" i="6"/>
  <c r="E131" i="6"/>
  <c r="E132" i="6"/>
  <c r="E123" i="6"/>
  <c r="F115" i="6"/>
  <c r="F116" i="6"/>
  <c r="F117" i="6"/>
  <c r="F118" i="6"/>
  <c r="F119" i="6"/>
  <c r="F120" i="6"/>
  <c r="F121" i="6"/>
  <c r="F114" i="6"/>
  <c r="E115" i="6"/>
  <c r="E116" i="6"/>
  <c r="E117" i="6"/>
  <c r="E118" i="6"/>
  <c r="E119" i="6"/>
  <c r="E120" i="6"/>
  <c r="E121" i="6"/>
  <c r="E114" i="6"/>
  <c r="F106" i="6"/>
  <c r="F107" i="6"/>
  <c r="F108" i="6"/>
  <c r="F109" i="6"/>
  <c r="F110" i="6"/>
  <c r="F111" i="6"/>
  <c r="F112" i="6"/>
  <c r="F105" i="6"/>
  <c r="E106" i="6"/>
  <c r="E107" i="6"/>
  <c r="E108" i="6"/>
  <c r="E109" i="6"/>
  <c r="E110" i="6"/>
  <c r="E111" i="6"/>
  <c r="E112" i="6"/>
  <c r="E105" i="6"/>
  <c r="F94" i="6"/>
  <c r="F95" i="6"/>
  <c r="F96" i="6"/>
  <c r="F97" i="6"/>
  <c r="F98" i="6"/>
  <c r="F99" i="6"/>
  <c r="F100" i="6"/>
  <c r="F101" i="6"/>
  <c r="F102" i="6"/>
  <c r="F103" i="6"/>
  <c r="F93" i="6"/>
  <c r="E94" i="6"/>
  <c r="E95" i="6"/>
  <c r="E96" i="6"/>
  <c r="E97" i="6"/>
  <c r="E98" i="6"/>
  <c r="E99" i="6"/>
  <c r="E100" i="6"/>
  <c r="E101" i="6"/>
  <c r="E102" i="6"/>
  <c r="E103" i="6"/>
  <c r="E93" i="6"/>
  <c r="F89" i="6"/>
  <c r="F90" i="6"/>
  <c r="F91" i="6"/>
  <c r="F88" i="6"/>
  <c r="E89" i="6"/>
  <c r="E90" i="6"/>
  <c r="E91" i="6"/>
  <c r="E88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82" i="6"/>
  <c r="E83" i="6"/>
  <c r="E84" i="6"/>
  <c r="E85" i="6"/>
  <c r="E86" i="6"/>
  <c r="E53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14" i="6"/>
  <c r="F15" i="6"/>
  <c r="F16" i="6"/>
  <c r="F17" i="6"/>
  <c r="F18" i="6"/>
  <c r="F19" i="6"/>
  <c r="F20" i="6"/>
  <c r="F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13" i="6"/>
  <c r="D298" i="6"/>
  <c r="F298" i="6"/>
  <c r="D288" i="6"/>
  <c r="F288" i="6" s="1"/>
  <c r="D268" i="6"/>
  <c r="F268" i="6" s="1"/>
  <c r="D264" i="6"/>
  <c r="F264" i="6" s="1"/>
  <c r="D250" i="6"/>
  <c r="F250" i="6" s="1"/>
  <c r="D240" i="6"/>
  <c r="F240" i="6" s="1"/>
  <c r="D232" i="6"/>
  <c r="F232" i="6" s="1"/>
  <c r="D209" i="6"/>
  <c r="F209" i="6" s="1"/>
  <c r="D197" i="6"/>
  <c r="F197" i="6" s="1"/>
  <c r="D194" i="6"/>
  <c r="F194" i="6"/>
  <c r="D175" i="6"/>
  <c r="F175" i="6" s="1"/>
  <c r="D159" i="6"/>
  <c r="F159" i="6" s="1"/>
  <c r="D137" i="6"/>
  <c r="F137" i="6" s="1"/>
  <c r="D133" i="6"/>
  <c r="F133" i="6"/>
  <c r="D122" i="6"/>
  <c r="F122" i="6"/>
  <c r="D113" i="6"/>
  <c r="F113" i="6" s="1"/>
  <c r="D104" i="6"/>
  <c r="F104" i="6" s="1"/>
  <c r="D92" i="6"/>
  <c r="F92" i="6"/>
  <c r="D87" i="6"/>
  <c r="F87" i="6" s="1"/>
  <c r="D52" i="6"/>
  <c r="F52" i="6" s="1"/>
  <c r="D12" i="6"/>
  <c r="E12" i="6" s="1"/>
  <c r="E935" i="2"/>
  <c r="F935" i="2"/>
  <c r="D935" i="2"/>
  <c r="E625" i="2"/>
  <c r="F625" i="2"/>
  <c r="D625" i="2"/>
  <c r="E567" i="2"/>
  <c r="F567" i="2"/>
  <c r="D567" i="2"/>
  <c r="E318" i="2"/>
  <c r="F318" i="2"/>
  <c r="D318" i="2"/>
  <c r="E308" i="2"/>
  <c r="F308" i="2"/>
  <c r="D308" i="2"/>
  <c r="E288" i="2"/>
  <c r="F288" i="2"/>
  <c r="D288" i="2"/>
  <c r="E283" i="2"/>
  <c r="F283" i="2"/>
  <c r="D283" i="2"/>
  <c r="E269" i="2"/>
  <c r="F269" i="2"/>
  <c r="D269" i="2"/>
  <c r="D259" i="2"/>
  <c r="E247" i="2"/>
  <c r="F247" i="2"/>
  <c r="D247" i="2"/>
  <c r="E223" i="2"/>
  <c r="F223" i="2"/>
  <c r="D223" i="2"/>
  <c r="E211" i="2"/>
  <c r="F211" i="2"/>
  <c r="D211" i="2"/>
  <c r="E208" i="2"/>
  <c r="F208" i="2"/>
  <c r="D208" i="2"/>
  <c r="E189" i="2"/>
  <c r="F189" i="2"/>
  <c r="D189" i="2"/>
  <c r="E173" i="2"/>
  <c r="F173" i="2"/>
  <c r="D173" i="2"/>
  <c r="E150" i="2"/>
  <c r="F150" i="2"/>
  <c r="D150" i="2"/>
  <c r="E146" i="2"/>
  <c r="F146" i="2"/>
  <c r="D146" i="2"/>
  <c r="E135" i="2"/>
  <c r="F135" i="2"/>
  <c r="D135" i="2"/>
  <c r="E124" i="2"/>
  <c r="F124" i="2"/>
  <c r="D124" i="2"/>
  <c r="E115" i="2"/>
  <c r="F115" i="2"/>
  <c r="D115" i="2"/>
  <c r="F103" i="2"/>
  <c r="D103" i="2"/>
  <c r="F98" i="2"/>
  <c r="D98" i="2"/>
  <c r="F58" i="2"/>
  <c r="D58" i="2"/>
  <c r="F11" i="2"/>
  <c r="D11" i="2"/>
  <c r="F25" i="14"/>
  <c r="F15" i="14" s="1"/>
  <c r="E25" i="14"/>
  <c r="D25" i="14"/>
  <c r="C25" i="14"/>
  <c r="B25" i="14"/>
  <c r="F16" i="14"/>
  <c r="E16" i="14"/>
  <c r="D16" i="14"/>
  <c r="C16" i="14"/>
  <c r="B16" i="14"/>
  <c r="B15" i="14" s="1"/>
  <c r="G25" i="12"/>
  <c r="F25" i="12"/>
  <c r="F15" i="12"/>
  <c r="E25" i="12"/>
  <c r="E15" i="12" s="1"/>
  <c r="D25" i="12"/>
  <c r="C25" i="12"/>
  <c r="B25" i="12"/>
  <c r="G16" i="12"/>
  <c r="F16" i="12"/>
  <c r="E16" i="12"/>
  <c r="D16" i="12"/>
  <c r="C16" i="12"/>
  <c r="B16" i="12"/>
  <c r="B15" i="12" s="1"/>
  <c r="L25" i="10"/>
  <c r="L15" i="10" s="1"/>
  <c r="K25" i="10"/>
  <c r="J25" i="10"/>
  <c r="I25" i="10"/>
  <c r="I15" i="10" s="1"/>
  <c r="H25" i="10"/>
  <c r="H15" i="10" s="1"/>
  <c r="G25" i="10"/>
  <c r="F25" i="10"/>
  <c r="E25" i="10"/>
  <c r="E15" i="10" s="1"/>
  <c r="D25" i="10"/>
  <c r="C25" i="10"/>
  <c r="B25" i="10"/>
  <c r="L16" i="10"/>
  <c r="K16" i="10"/>
  <c r="J16" i="10"/>
  <c r="I16" i="10"/>
  <c r="H16" i="10"/>
  <c r="G16" i="10"/>
  <c r="F16" i="10"/>
  <c r="E16" i="10"/>
  <c r="D16" i="10"/>
  <c r="C16" i="10"/>
  <c r="B16" i="10"/>
  <c r="B15" i="10" s="1"/>
  <c r="H25" i="7"/>
  <c r="G25" i="7"/>
  <c r="G15" i="7" s="1"/>
  <c r="F25" i="7"/>
  <c r="E25" i="7"/>
  <c r="D25" i="7"/>
  <c r="C25" i="7"/>
  <c r="B25" i="7"/>
  <c r="H16" i="7"/>
  <c r="G16" i="7"/>
  <c r="F16" i="7"/>
  <c r="E16" i="7"/>
  <c r="D16" i="7"/>
  <c r="C16" i="7"/>
  <c r="C15" i="7"/>
  <c r="B16" i="7"/>
  <c r="B15" i="7" s="1"/>
  <c r="D659" i="6"/>
  <c r="F659" i="6" s="1"/>
  <c r="E62" i="5"/>
  <c r="E57" i="5"/>
  <c r="F62" i="5"/>
  <c r="D62" i="5"/>
  <c r="E48" i="5"/>
  <c r="F48" i="5"/>
  <c r="D48" i="5"/>
  <c r="E41" i="5"/>
  <c r="F41" i="5"/>
  <c r="D41" i="5"/>
  <c r="E642" i="4"/>
  <c r="F642" i="4"/>
  <c r="D642" i="4"/>
  <c r="E647" i="4"/>
  <c r="F647" i="4"/>
  <c r="D647" i="4"/>
  <c r="E659" i="4"/>
  <c r="F659" i="4"/>
  <c r="D659" i="4"/>
  <c r="E668" i="4"/>
  <c r="F668" i="4"/>
  <c r="D668" i="4"/>
  <c r="E679" i="4"/>
  <c r="F679" i="4"/>
  <c r="D679" i="4"/>
  <c r="E690" i="4"/>
  <c r="F690" i="4"/>
  <c r="D690" i="4"/>
  <c r="E694" i="4"/>
  <c r="F694" i="4"/>
  <c r="D694" i="4"/>
  <c r="E717" i="4"/>
  <c r="F717" i="4"/>
  <c r="D717" i="4"/>
  <c r="E733" i="4"/>
  <c r="F733" i="4"/>
  <c r="D733" i="4"/>
  <c r="E752" i="4"/>
  <c r="F752" i="4"/>
  <c r="D752" i="4"/>
  <c r="E755" i="4"/>
  <c r="F755" i="4"/>
  <c r="D755" i="4"/>
  <c r="E767" i="4"/>
  <c r="F767" i="4"/>
  <c r="D767" i="4"/>
  <c r="E791" i="4"/>
  <c r="F791" i="4"/>
  <c r="D791" i="4"/>
  <c r="E801" i="4"/>
  <c r="F801" i="4"/>
  <c r="D801" i="4"/>
  <c r="E809" i="4"/>
  <c r="F809" i="4"/>
  <c r="D809" i="4"/>
  <c r="E814" i="4"/>
  <c r="F814" i="4"/>
  <c r="D814" i="4"/>
  <c r="E834" i="4"/>
  <c r="F834" i="4"/>
  <c r="D834" i="4"/>
  <c r="E602" i="4"/>
  <c r="F602" i="4"/>
  <c r="D602" i="4"/>
  <c r="E571" i="4"/>
  <c r="F571" i="4"/>
  <c r="D571" i="4"/>
  <c r="E366" i="4"/>
  <c r="F366" i="4"/>
  <c r="D366" i="4"/>
  <c r="E371" i="4"/>
  <c r="F371" i="4"/>
  <c r="D371" i="4"/>
  <c r="E382" i="4"/>
  <c r="F382" i="4"/>
  <c r="D382" i="4"/>
  <c r="E391" i="4"/>
  <c r="F391" i="4"/>
  <c r="D391" i="4"/>
  <c r="E402" i="4"/>
  <c r="F402" i="4"/>
  <c r="D402" i="4"/>
  <c r="E413" i="4"/>
  <c r="F413" i="4"/>
  <c r="D413" i="4"/>
  <c r="E417" i="4"/>
  <c r="F417" i="4"/>
  <c r="D417" i="4"/>
  <c r="E440" i="4"/>
  <c r="F440" i="4"/>
  <c r="D440" i="4"/>
  <c r="E456" i="4"/>
  <c r="F456" i="4"/>
  <c r="D456" i="4"/>
  <c r="E475" i="4"/>
  <c r="F475" i="4"/>
  <c r="D475" i="4"/>
  <c r="E478" i="4"/>
  <c r="F478" i="4"/>
  <c r="D478" i="4"/>
  <c r="E490" i="4"/>
  <c r="F490" i="4"/>
  <c r="D490" i="4"/>
  <c r="E514" i="4"/>
  <c r="F514" i="4"/>
  <c r="D514" i="4"/>
  <c r="E522" i="4"/>
  <c r="F522" i="4"/>
  <c r="D522" i="4"/>
  <c r="E535" i="4"/>
  <c r="F535" i="4"/>
  <c r="D535" i="4"/>
  <c r="E540" i="4"/>
  <c r="F540" i="4"/>
  <c r="D540" i="4"/>
  <c r="E560" i="4"/>
  <c r="F560" i="4"/>
  <c r="D560" i="4"/>
  <c r="E326" i="4"/>
  <c r="F326" i="4"/>
  <c r="D326" i="4"/>
  <c r="E299" i="4"/>
  <c r="F299" i="4"/>
  <c r="D299" i="4"/>
  <c r="F427" i="3"/>
  <c r="D427" i="3"/>
  <c r="E459" i="3"/>
  <c r="F459" i="3"/>
  <c r="D459" i="3"/>
  <c r="F464" i="3"/>
  <c r="D464" i="3"/>
  <c r="E474" i="3"/>
  <c r="F474" i="3"/>
  <c r="D474" i="3"/>
  <c r="E482" i="3"/>
  <c r="F482" i="3"/>
  <c r="E489" i="3"/>
  <c r="F489" i="3"/>
  <c r="E492" i="3"/>
  <c r="F492" i="3"/>
  <c r="D492" i="3"/>
  <c r="F494" i="3"/>
  <c r="D494" i="3"/>
  <c r="E509" i="3"/>
  <c r="F509" i="3"/>
  <c r="D509" i="3"/>
  <c r="E515" i="3"/>
  <c r="F515" i="3"/>
  <c r="D515" i="3"/>
  <c r="F530" i="3"/>
  <c r="D530" i="3"/>
  <c r="F533" i="3"/>
  <c r="D533" i="3"/>
  <c r="F544" i="3"/>
  <c r="D544" i="3"/>
  <c r="E578" i="3"/>
  <c r="F578" i="3"/>
  <c r="E583" i="3"/>
  <c r="F583" i="3"/>
  <c r="D583" i="3"/>
  <c r="E590" i="3"/>
  <c r="F590" i="3"/>
  <c r="D590" i="3"/>
  <c r="E595" i="3"/>
  <c r="F595" i="3"/>
  <c r="D595" i="3"/>
  <c r="E603" i="3"/>
  <c r="F603" i="3"/>
  <c r="D603" i="3"/>
  <c r="F410" i="3"/>
  <c r="E253" i="3"/>
  <c r="F253" i="3"/>
  <c r="D253" i="3"/>
  <c r="E280" i="3"/>
  <c r="F280" i="3"/>
  <c r="D280" i="3"/>
  <c r="E285" i="3"/>
  <c r="F285" i="3"/>
  <c r="D285" i="3"/>
  <c r="E294" i="3"/>
  <c r="F294" i="3"/>
  <c r="D294" i="3"/>
  <c r="E298" i="3"/>
  <c r="F298" i="3"/>
  <c r="D298" i="3"/>
  <c r="E303" i="3"/>
  <c r="F303" i="3"/>
  <c r="D303" i="3"/>
  <c r="E306" i="3"/>
  <c r="F306" i="3"/>
  <c r="D306" i="3"/>
  <c r="E309" i="3"/>
  <c r="F309" i="3"/>
  <c r="E321" i="3"/>
  <c r="F321" i="3"/>
  <c r="D321" i="3"/>
  <c r="E326" i="3"/>
  <c r="F326" i="3"/>
  <c r="D326" i="3"/>
  <c r="E332" i="3"/>
  <c r="F332" i="3"/>
  <c r="D332" i="3"/>
  <c r="E335" i="3"/>
  <c r="F335" i="3"/>
  <c r="D335" i="3"/>
  <c r="E344" i="3"/>
  <c r="F344" i="3"/>
  <c r="D344" i="3"/>
  <c r="E364" i="3"/>
  <c r="F364" i="3"/>
  <c r="D364" i="3"/>
  <c r="E376" i="3"/>
  <c r="F376" i="3"/>
  <c r="D376" i="3"/>
  <c r="E378" i="3"/>
  <c r="F378" i="3"/>
  <c r="E385" i="3"/>
  <c r="F385" i="3"/>
  <c r="D385" i="3"/>
  <c r="E390" i="3"/>
  <c r="F390" i="3"/>
  <c r="D390" i="3"/>
  <c r="E398" i="3"/>
  <c r="F398" i="3"/>
  <c r="D398" i="3"/>
  <c r="E235" i="3"/>
  <c r="F235" i="3"/>
  <c r="D235" i="3"/>
  <c r="E722" i="2"/>
  <c r="F722" i="2"/>
  <c r="D722" i="2"/>
  <c r="E734" i="2"/>
  <c r="F734" i="2"/>
  <c r="D734" i="2"/>
  <c r="E743" i="2"/>
  <c r="F743" i="2"/>
  <c r="D743" i="2"/>
  <c r="E754" i="2"/>
  <c r="F754" i="2"/>
  <c r="D754" i="2"/>
  <c r="E765" i="2"/>
  <c r="F765" i="2"/>
  <c r="D765" i="2"/>
  <c r="E769" i="2"/>
  <c r="F769" i="2"/>
  <c r="D769" i="2"/>
  <c r="E792" i="2"/>
  <c r="F792" i="2"/>
  <c r="D792" i="2"/>
  <c r="E808" i="2"/>
  <c r="F808" i="2"/>
  <c r="D808" i="2"/>
  <c r="E827" i="2"/>
  <c r="F827" i="2"/>
  <c r="D827" i="2"/>
  <c r="E830" i="2"/>
  <c r="F830" i="2"/>
  <c r="D830" i="2"/>
  <c r="E842" i="2"/>
  <c r="F842" i="2"/>
  <c r="D842" i="2"/>
  <c r="E866" i="2"/>
  <c r="F866" i="2"/>
  <c r="D866" i="2"/>
  <c r="E878" i="2"/>
  <c r="F878" i="2"/>
  <c r="D878" i="2"/>
  <c r="E886" i="2"/>
  <c r="F886" i="2"/>
  <c r="D886" i="2"/>
  <c r="E900" i="2"/>
  <c r="F900" i="2"/>
  <c r="D900" i="2"/>
  <c r="E905" i="2"/>
  <c r="F905" i="2"/>
  <c r="D905" i="2"/>
  <c r="E925" i="2"/>
  <c r="F925" i="2"/>
  <c r="D925" i="2"/>
  <c r="E717" i="2"/>
  <c r="F717" i="2"/>
  <c r="D717" i="2"/>
  <c r="E677" i="2"/>
  <c r="F677" i="2"/>
  <c r="D677" i="2"/>
  <c r="E631" i="2"/>
  <c r="F631" i="2"/>
  <c r="D631" i="2"/>
  <c r="E615" i="2"/>
  <c r="F615" i="2"/>
  <c r="D615" i="2"/>
  <c r="E595" i="2"/>
  <c r="F595" i="2"/>
  <c r="D595" i="2"/>
  <c r="E590" i="2"/>
  <c r="F590" i="2"/>
  <c r="D590" i="2"/>
  <c r="E576" i="2"/>
  <c r="F576" i="2"/>
  <c r="D576" i="2"/>
  <c r="E555" i="2"/>
  <c r="F555" i="2"/>
  <c r="D555" i="2"/>
  <c r="E531" i="2"/>
  <c r="F531" i="2"/>
  <c r="D531" i="2"/>
  <c r="E519" i="2"/>
  <c r="F519" i="2"/>
  <c r="D519" i="2"/>
  <c r="E516" i="2"/>
  <c r="F516" i="2"/>
  <c r="D516" i="2"/>
  <c r="E497" i="2"/>
  <c r="F497" i="2"/>
  <c r="D497" i="2"/>
  <c r="E481" i="2"/>
  <c r="F481" i="2"/>
  <c r="D481" i="2"/>
  <c r="E458" i="2"/>
  <c r="F458" i="2"/>
  <c r="D458" i="2"/>
  <c r="E454" i="2"/>
  <c r="F454" i="2"/>
  <c r="D454" i="2"/>
  <c r="E443" i="2"/>
  <c r="F443" i="2"/>
  <c r="D443" i="2"/>
  <c r="E432" i="2"/>
  <c r="F432" i="2"/>
  <c r="D432" i="2"/>
  <c r="E423" i="2"/>
  <c r="F423" i="2"/>
  <c r="D423" i="2"/>
  <c r="E411" i="2"/>
  <c r="F411" i="2"/>
  <c r="D411" i="2"/>
  <c r="E406" i="2"/>
  <c r="F406" i="2"/>
  <c r="D406" i="2"/>
  <c r="E366" i="2"/>
  <c r="F366" i="2"/>
  <c r="D366" i="2"/>
  <c r="E325" i="2"/>
  <c r="F325" i="2"/>
  <c r="F324" i="2" s="1"/>
  <c r="D325" i="2"/>
  <c r="F11" i="3"/>
  <c r="F24" i="5"/>
  <c r="E24" i="5"/>
  <c r="D24" i="5"/>
  <c r="D17" i="5"/>
  <c r="F284" i="4"/>
  <c r="E284" i="4"/>
  <c r="D284" i="4"/>
  <c r="F264" i="4"/>
  <c r="E264" i="4"/>
  <c r="D264" i="4"/>
  <c r="F259" i="4"/>
  <c r="E259" i="4"/>
  <c r="D259" i="4"/>
  <c r="F246" i="4"/>
  <c r="E246" i="4"/>
  <c r="D246" i="4"/>
  <c r="F235" i="4"/>
  <c r="E235" i="4"/>
  <c r="D235" i="4"/>
  <c r="F211" i="4"/>
  <c r="E211" i="4"/>
  <c r="D211" i="4"/>
  <c r="F199" i="4"/>
  <c r="E199" i="4"/>
  <c r="D199" i="4"/>
  <c r="F196" i="4"/>
  <c r="E196" i="4"/>
  <c r="D196" i="4"/>
  <c r="F177" i="4"/>
  <c r="E177" i="4"/>
  <c r="D177" i="4"/>
  <c r="F161" i="4"/>
  <c r="E161" i="4"/>
  <c r="D161" i="4"/>
  <c r="F138" i="4"/>
  <c r="E138" i="4"/>
  <c r="D138" i="4"/>
  <c r="F134" i="4"/>
  <c r="E134" i="4"/>
  <c r="D134" i="4"/>
  <c r="F123" i="4"/>
  <c r="E123" i="4"/>
  <c r="D123" i="4"/>
  <c r="F112" i="4"/>
  <c r="E112" i="4"/>
  <c r="D112" i="4"/>
  <c r="F103" i="4"/>
  <c r="E103" i="4"/>
  <c r="D103" i="4"/>
  <c r="F91" i="4"/>
  <c r="E91" i="4"/>
  <c r="D91" i="4"/>
  <c r="F86" i="4"/>
  <c r="E86" i="4"/>
  <c r="D86" i="4"/>
  <c r="F46" i="4"/>
  <c r="E46" i="4"/>
  <c r="D46" i="4"/>
  <c r="F11" i="4"/>
  <c r="E11" i="4"/>
  <c r="D11" i="4"/>
  <c r="F222" i="3"/>
  <c r="E222" i="3"/>
  <c r="D222" i="3"/>
  <c r="F213" i="3"/>
  <c r="E213" i="3"/>
  <c r="D213" i="3"/>
  <c r="F208" i="3"/>
  <c r="E208" i="3"/>
  <c r="D208" i="3"/>
  <c r="F199" i="3"/>
  <c r="E199" i="3"/>
  <c r="D199" i="3"/>
  <c r="F194" i="3"/>
  <c r="E194" i="3"/>
  <c r="D194" i="3"/>
  <c r="F182" i="3"/>
  <c r="E182" i="3"/>
  <c r="D182" i="3"/>
  <c r="F160" i="3"/>
  <c r="E160" i="3"/>
  <c r="D160" i="3"/>
  <c r="F149" i="3"/>
  <c r="E149" i="3"/>
  <c r="D149" i="3"/>
  <c r="F146" i="3"/>
  <c r="E146" i="3"/>
  <c r="D146" i="3"/>
  <c r="F131" i="3"/>
  <c r="E131" i="3"/>
  <c r="D131" i="3"/>
  <c r="F122" i="3"/>
  <c r="E122" i="3"/>
  <c r="D122" i="3"/>
  <c r="F105" i="3"/>
  <c r="E105" i="3"/>
  <c r="D105" i="3"/>
  <c r="F102" i="3"/>
  <c r="E102" i="3"/>
  <c r="D102" i="3"/>
  <c r="F98" i="3"/>
  <c r="E98" i="3"/>
  <c r="D98" i="3"/>
  <c r="F90" i="3"/>
  <c r="E90" i="3"/>
  <c r="F82" i="3"/>
  <c r="E82" i="3"/>
  <c r="D82" i="3"/>
  <c r="F72" i="3"/>
  <c r="E72" i="3"/>
  <c r="D72" i="3"/>
  <c r="F67" i="3"/>
  <c r="E67" i="3"/>
  <c r="D67" i="3"/>
  <c r="F33" i="3"/>
  <c r="E33" i="3"/>
  <c r="D33" i="3"/>
  <c r="E11" i="3"/>
  <c r="D11" i="3"/>
  <c r="E762" i="6"/>
  <c r="E792" i="6"/>
  <c r="C15" i="14"/>
  <c r="G15" i="17" l="1"/>
  <c r="J15" i="17"/>
  <c r="D15" i="14"/>
  <c r="E15" i="14"/>
  <c r="D57" i="5"/>
  <c r="F34" i="5"/>
  <c r="D10" i="5"/>
  <c r="F10" i="5"/>
  <c r="D34" i="5"/>
  <c r="H15" i="17"/>
  <c r="I15" i="17"/>
  <c r="K15" i="17"/>
  <c r="L15" i="17"/>
  <c r="E15" i="17"/>
  <c r="F15" i="17"/>
  <c r="F298" i="4"/>
  <c r="F570" i="4"/>
  <c r="F10" i="4"/>
  <c r="D10" i="4"/>
  <c r="D298" i="4"/>
  <c r="D570" i="4"/>
  <c r="D234" i="3"/>
  <c r="C15" i="12"/>
  <c r="D15" i="12"/>
  <c r="G15" i="12"/>
  <c r="E409" i="3"/>
  <c r="F10" i="3"/>
  <c r="F234" i="3"/>
  <c r="D10" i="3"/>
  <c r="D409" i="3"/>
  <c r="F409" i="3"/>
  <c r="F335" i="6"/>
  <c r="E612" i="6"/>
  <c r="F475" i="6"/>
  <c r="F802" i="6"/>
  <c r="F647" i="6"/>
  <c r="F821" i="6"/>
  <c r="E393" i="6"/>
  <c r="E642" i="6"/>
  <c r="E659" i="6"/>
  <c r="E538" i="6"/>
  <c r="F692" i="6"/>
  <c r="E454" i="6"/>
  <c r="E304" i="6"/>
  <c r="E509" i="6"/>
  <c r="D303" i="6"/>
  <c r="F303" i="6" s="1"/>
  <c r="E677" i="6"/>
  <c r="D574" i="6"/>
  <c r="E524" i="6"/>
  <c r="E728" i="6"/>
  <c r="F384" i="6"/>
  <c r="E712" i="6"/>
  <c r="E542" i="6"/>
  <c r="E785" i="6"/>
  <c r="F571" i="6"/>
  <c r="E816" i="6"/>
  <c r="E750" i="6"/>
  <c r="F575" i="6"/>
  <c r="D15" i="10"/>
  <c r="G15" i="10"/>
  <c r="F15" i="10"/>
  <c r="J15" i="10"/>
  <c r="C15" i="10"/>
  <c r="E10" i="2"/>
  <c r="D10" i="2"/>
  <c r="F10" i="2"/>
  <c r="D630" i="2"/>
  <c r="F630" i="2"/>
  <c r="D324" i="2"/>
  <c r="D15" i="7"/>
  <c r="E15" i="7"/>
  <c r="F15" i="7"/>
  <c r="H15" i="7"/>
  <c r="F367" i="6"/>
  <c r="E472" i="6"/>
  <c r="F417" i="6"/>
  <c r="F12" i="6"/>
  <c r="E841" i="6"/>
  <c r="E514" i="6"/>
  <c r="F747" i="6"/>
  <c r="D11" i="6"/>
  <c r="E104" i="6" s="1"/>
  <c r="E668" i="6"/>
  <c r="F372" i="6"/>
  <c r="E851" i="6"/>
  <c r="E487" i="6"/>
  <c r="F574" i="6" l="1"/>
  <c r="E574" i="6"/>
  <c r="E303" i="6"/>
  <c r="E197" i="6"/>
  <c r="E133" i="6"/>
  <c r="E288" i="6"/>
  <c r="E113" i="6"/>
  <c r="E175" i="6"/>
  <c r="E240" i="6"/>
  <c r="E87" i="6"/>
  <c r="F11" i="6"/>
  <c r="E92" i="6"/>
  <c r="E264" i="6"/>
  <c r="E122" i="6"/>
  <c r="E52" i="6"/>
  <c r="E137" i="6"/>
  <c r="E209" i="6"/>
  <c r="E298" i="6"/>
  <c r="E159" i="6"/>
  <c r="E194" i="6"/>
  <c r="E232" i="6"/>
  <c r="E11" i="6"/>
  <c r="E250" i="6"/>
  <c r="E268" i="6"/>
</calcChain>
</file>

<file path=xl/sharedStrings.xml><?xml version="1.0" encoding="utf-8"?>
<sst xmlns="http://schemas.openxmlformats.org/spreadsheetml/2006/main" count="7391" uniqueCount="916">
  <si>
    <t>I</t>
  </si>
  <si>
    <t>A00 - B99</t>
  </si>
  <si>
    <t>Шигелоза/Shigellosis</t>
  </si>
  <si>
    <t>A03</t>
  </si>
  <si>
    <t>Амебијаза/Amoebiasis</t>
  </si>
  <si>
    <t>A06</t>
  </si>
  <si>
    <t>Други гастроентеритис и колитис инфективног или неозначеног порекла/Diarrhoea and gastroenteritis of presumed infectious origin</t>
  </si>
  <si>
    <t>A09</t>
  </si>
  <si>
    <t>Друге заразне болести/Other intestinal infectious diseases</t>
  </si>
  <si>
    <t>A02, A04-A05, A07-A08</t>
  </si>
  <si>
    <t>Туберкулоза плућа/Respiratory tuberculosis</t>
  </si>
  <si>
    <t>A15-A16</t>
  </si>
  <si>
    <t>Туберкулоза осталих органа/Other tuberculosis</t>
  </si>
  <si>
    <t>A17-A19</t>
  </si>
  <si>
    <t>Бруцелоза/Brucellosis</t>
  </si>
  <si>
    <t>A23</t>
  </si>
  <si>
    <t>Инфекција узрокована менингококом/Meningococcal infection</t>
  </si>
  <si>
    <t>A39</t>
  </si>
  <si>
    <t>Сепса/Sepsis</t>
  </si>
  <si>
    <t>A40-A41</t>
  </si>
  <si>
    <t>Друге бактеријске болести/Other bacterial diseases</t>
  </si>
  <si>
    <t>A21-A22, A24-A28, A31-A32, A38, A42-A49</t>
  </si>
  <si>
    <t>Свежи сифилис/Early syphilis</t>
  </si>
  <si>
    <t>A51</t>
  </si>
  <si>
    <t>Други сифилис/Other syphilis</t>
  </si>
  <si>
    <t>A52-A53</t>
  </si>
  <si>
    <t>Инфекција гонококом/Gonococcal infection</t>
  </si>
  <si>
    <t>A54</t>
  </si>
  <si>
    <t>Полне инфекције узроковане хламидијом/Sexually transmitted chlamydial diseases</t>
  </si>
  <si>
    <t>A55,A56</t>
  </si>
  <si>
    <t>Друге инфекције претежно пренете полним односом/Other infections with a predominantly sexual mode of transmission</t>
  </si>
  <si>
    <t>A57-A64</t>
  </si>
  <si>
    <t>Повратна грозница/Relapsing fevers</t>
  </si>
  <si>
    <t>A68</t>
  </si>
  <si>
    <t>Акутна дечја парализа/Acute poliomyelitis</t>
  </si>
  <si>
    <t>A80</t>
  </si>
  <si>
    <t>Запаљење мозга узроковано вирусима/Viral encephalitis</t>
  </si>
  <si>
    <t>A83-A86</t>
  </si>
  <si>
    <t>Друге артроподне вирусне грознице и вирусне хеморагијске грознице/Other arthropod-borne viral fevers and viral haemorrhagic fevers</t>
  </si>
  <si>
    <t>A90-A94,A96-A99</t>
  </si>
  <si>
    <t>Инфекције узроковане херпес вирусом, узрочник Herpes simplex/Herpesviral infections</t>
  </si>
  <si>
    <t>B00</t>
  </si>
  <si>
    <t>Варичела (Oвчије богиње) и Херпес зостер/Varicella and zoster</t>
  </si>
  <si>
    <t>B01-B02</t>
  </si>
  <si>
    <t>Морбили (Mале богиње)/Measles</t>
  </si>
  <si>
    <t>B05</t>
  </si>
  <si>
    <t>Рубеола (Црвенка)/Rubella</t>
  </si>
  <si>
    <t>B06</t>
  </si>
  <si>
    <t>Акутно запаљење јетре узроковано вирусом Б/Acute hepatitis B</t>
  </si>
  <si>
    <t>B16</t>
  </si>
  <si>
    <t>Друга вирусна жутица/Other viral hepatitis</t>
  </si>
  <si>
    <t>B15,B17-B19</t>
  </si>
  <si>
    <t>Сида/Human immunodeficiency virus
[HIV] disease</t>
  </si>
  <si>
    <t>B20-B24</t>
  </si>
  <si>
    <t>Паротитис (Заушке)/Mumps</t>
  </si>
  <si>
    <t>B26</t>
  </si>
  <si>
    <t>Друге вирусне болести/Other viral diseases</t>
  </si>
  <si>
    <t>A81, A87-A89, B03-B04, B07-B09, B25, B27-B34</t>
  </si>
  <si>
    <t>Микозе – гљивична обољења/Mycoses</t>
  </si>
  <si>
    <t>B35-B49</t>
  </si>
  <si>
    <t>Маларија/Malaria</t>
  </si>
  <si>
    <t>B50-B54</t>
  </si>
  <si>
    <t>Лајшманијаза/Leishmaniasis</t>
  </si>
  <si>
    <t>B55</t>
  </si>
  <si>
    <t>Трипанозомијаза/Trypanosomiasis</t>
  </si>
  <si>
    <t>B56- B57</t>
  </si>
  <si>
    <t>Шистозомијаза/Schistosomiasis</t>
  </si>
  <si>
    <t>B65</t>
  </si>
  <si>
    <t>Остале болести узроковане метиљима/Other fluke infections</t>
  </si>
  <si>
    <t>B66</t>
  </si>
  <si>
    <t>Ехинококоза/Echinococcosis</t>
  </si>
  <si>
    <t>B67</t>
  </si>
  <si>
    <t>Онкоцеркијаза/Onchocerciasis</t>
  </si>
  <si>
    <t>B73</t>
  </si>
  <si>
    <t>Анкилостомијаза/Hookworm diseases</t>
  </si>
  <si>
    <t>B76</t>
  </si>
  <si>
    <t>Друге хелминтијазе/Other helminthiases</t>
  </si>
  <si>
    <t>B68-B71, B75, B77-B83</t>
  </si>
  <si>
    <t>Последице туберкулозе/Sequelae of tuberculosis</t>
  </si>
  <si>
    <t>B90</t>
  </si>
  <si>
    <t>Последице дечје парализе/Sequelae of poliomyelitis</t>
  </si>
  <si>
    <t>B91</t>
  </si>
  <si>
    <t>Дуге заразне болести и паразитарне болести/Other infectious and parasitic diseases</t>
  </si>
  <si>
    <t>A65-A67, A69-A70, A74, A77-A79, B58-B64, B85-B89, B94, B99</t>
  </si>
  <si>
    <t>II</t>
  </si>
  <si>
    <t>C00 - D48</t>
  </si>
  <si>
    <t>Злоћудни тумори усне, уста и ждрела/Malignant neoplasm of lip, oral cavity and pharynx</t>
  </si>
  <si>
    <t>C00-C14</t>
  </si>
  <si>
    <t>Злоћудни тумор једњака/Malignant neoplasm of oesophagus</t>
  </si>
  <si>
    <t>C15</t>
  </si>
  <si>
    <t>Злоћудни тумор желуца/Malignant neoplasm of stomach</t>
  </si>
  <si>
    <t>C16</t>
  </si>
  <si>
    <t>Злоћудни тумор дебелог црева/Malignant neoplasm of colon</t>
  </si>
  <si>
    <t>C18</t>
  </si>
  <si>
    <t>Злоћудни тумори ректосигмоидног споја дебелог црева, чмара и чмарног канала/Malignant neoplasm of rectosigmoid
junction, rectum, anus and anal canal</t>
  </si>
  <si>
    <t>C19-C21</t>
  </si>
  <si>
    <t>Злоћудни тумор јетре и интрахепатичних жучних канала/Malignant neoplasm of liver and
intrahepatic bile ducts</t>
  </si>
  <si>
    <t>C22</t>
  </si>
  <si>
    <t>Злоћудни тумор панкреаса/Malignant neoplasm of pancreas</t>
  </si>
  <si>
    <t>C25</t>
  </si>
  <si>
    <t>Други злоћудни тумори органа за варење/Other malignant neoplasms of digestive organs</t>
  </si>
  <si>
    <t>C17,C23-C24,C26</t>
  </si>
  <si>
    <t>Злоћудни тумор гркљана/Malignant neoplasms of larynx</t>
  </si>
  <si>
    <t>C32</t>
  </si>
  <si>
    <t>Злоћудни тумор душника, душница и плућа/Malignant neoplasm of trachea, bronchus and lung</t>
  </si>
  <si>
    <t>C33-C34</t>
  </si>
  <si>
    <t>Други злоћудни тумори органа за дисање и органа грудне дупље/Other malignant neoplasms of respiratory
and intrathoracic organs</t>
  </si>
  <si>
    <t>C30-C31,C37-C39</t>
  </si>
  <si>
    <t>Злоћудни тумори кости и зглобне хрскавице/Malignant neoplasm of bone and
articular cartilage</t>
  </si>
  <si>
    <t>C40-C41</t>
  </si>
  <si>
    <t>Меланом – црни злоћудни тумор коже/Malignant melanoma of skin</t>
  </si>
  <si>
    <t>C43</t>
  </si>
  <si>
    <t>Остали злоћудни тумори коже/Other malignant neoplasms of skin</t>
  </si>
  <si>
    <t>C44</t>
  </si>
  <si>
    <t>Злоћудни тумори везивног и меког ткива/Malignant neoplasms of mesothelial
and soft tissue</t>
  </si>
  <si>
    <t>C45-C49</t>
  </si>
  <si>
    <t>Злоћудни тумор дојке/Malignant neoplasm of breast</t>
  </si>
  <si>
    <t>C50</t>
  </si>
  <si>
    <t>Злоћудни тумор грлића материце/Malignant neoplasm of cervix uteri</t>
  </si>
  <si>
    <t>C53</t>
  </si>
  <si>
    <t>Злоћудни тумор тела и неозначеног дела материце/Malignant neoplasm of other and unspecified parts of uterus</t>
  </si>
  <si>
    <t>C54-C55</t>
  </si>
  <si>
    <t>Други злоћудни тумори женских полних органа/Other malignant neoplasms of
female genital organs</t>
  </si>
  <si>
    <t>C51-C52,C56-C58</t>
  </si>
  <si>
    <t>Злоћудни тумор простате/Malignant neoplasm of prostate</t>
  </si>
  <si>
    <t>C61</t>
  </si>
  <si>
    <t>Други злоћудни тумори мушких полних органа/Other malignant neoplasms of male
genital organs</t>
  </si>
  <si>
    <t>C60,C62-C63</t>
  </si>
  <si>
    <t>Злоћудни тумор мокраћне бешике/Malignant neoplasm of bladder</t>
  </si>
  <si>
    <t>C67</t>
  </si>
  <si>
    <t>Други злоћудни тумори система за мокрење/Other malignant neoplasms of urinary tract</t>
  </si>
  <si>
    <t>C64-C66,C68</t>
  </si>
  <si>
    <t>Злоћудни тумор ока и припојака ока/Malignant neoplasm of eye and adnexa</t>
  </si>
  <si>
    <t>C69</t>
  </si>
  <si>
    <t>Злоћудни тумор мозга/Malignant neoplasm of brain</t>
  </si>
  <si>
    <t>C71</t>
  </si>
  <si>
    <t>Злоћудни тумори других делова централног нервног система/Malignant neoplasm of other parts of
central nervous system</t>
  </si>
  <si>
    <t>C70,C72</t>
  </si>
  <si>
    <t>Други секундарни, злоћудни тумори неозначених и разних локализација/Malignant neoplasm of other, ill–defined,
secondary, unspecified and multiple sites</t>
  </si>
  <si>
    <t>C73-C80,C97</t>
  </si>
  <si>
    <t>Хочкинова болест – злоћудни тумор лимфног ткива/Hodgkin disease</t>
  </si>
  <si>
    <t>C81</t>
  </si>
  <si>
    <t>Не-Хочкинови лимфоми/Non-Hodgkin lymphoma</t>
  </si>
  <si>
    <t>C82-C85</t>
  </si>
  <si>
    <t>Леукемија/Leukaemia</t>
  </si>
  <si>
    <t>C91-C95</t>
  </si>
  <si>
    <t>Други злоћудни тумори лимфне жлезде, крвне лозе и сродног ткива/Other malignant neoplasms of lymphoid,
haematopoietic and related tissue</t>
  </si>
  <si>
    <t>C88-C90,C96</t>
  </si>
  <si>
    <t>Карцином „ин ситу“ грлића материце/Carcinoma in situ of cervix uteri</t>
  </si>
  <si>
    <t>D06</t>
  </si>
  <si>
    <t>Младеж и други доброћудни тумори коже/Benign neoplasm of skin</t>
  </si>
  <si>
    <t>D22-D23</t>
  </si>
  <si>
    <t>Доброћудни тумор дојке/Benign neoplasm of breast</t>
  </si>
  <si>
    <t>D24</t>
  </si>
  <si>
    <t>Тумор глатког мишића материце/Leiomyoma of uterus</t>
  </si>
  <si>
    <t>D25</t>
  </si>
  <si>
    <t>Доброћудни тумор јајника/Benign neoplasm of ovary</t>
  </si>
  <si>
    <t>D27</t>
  </si>
  <si>
    <t>Доброћудни тумор мокраћних органа/Benign neoplasm of urinary organs</t>
  </si>
  <si>
    <t>D30</t>
  </si>
  <si>
    <t>Доброћудни тумор мозга и других делова централног нервног система/Benign neoplasm of brain and other parts
of central nervous system</t>
  </si>
  <si>
    <t>D33</t>
  </si>
  <si>
    <t>Доброћудни тумори, други тумори "ин ситу"и тумори неизвесног и непознатог исхода/Other in situ and benign neoplasms and neoplasms of uncertain and unknown behaviour</t>
  </si>
  <si>
    <t>D00-D05, D07-D21, D26, D28-D29, D31-D32, D34-D48</t>
  </si>
  <si>
    <t>III</t>
  </si>
  <si>
    <t>D50 - D89</t>
  </si>
  <si>
    <t>Анемија узрокована недостатком гвожђа/Iron deficiency anaemia</t>
  </si>
  <si>
    <t>D50</t>
  </si>
  <si>
    <t>Друге слабокрвности/Other anaemias</t>
  </si>
  <si>
    <t>D51-D64</t>
  </si>
  <si>
    <t>Хеморагијска стања и друге болести крви и крвотворних органа/Haemorrhagic conditions and other diseases of blood and blood-forming organs</t>
  </si>
  <si>
    <t>D65-D77</t>
  </si>
  <si>
    <t>Одређени поремећаји имунитета/Certain disorders involving the immune mechanism</t>
  </si>
  <si>
    <t>D80-D89</t>
  </si>
  <si>
    <t>IV</t>
  </si>
  <si>
    <t>E00 - E90</t>
  </si>
  <si>
    <t>Поремећаји штитасте жлезде услед недостатка јода/Iodine-deficiency-related thyroid disorders</t>
  </si>
  <si>
    <t>E00-E02</t>
  </si>
  <si>
    <t>Тиреотоксикоза – повећана функција штитасте жлезде/Thyrotoxicosis</t>
  </si>
  <si>
    <t>E05</t>
  </si>
  <si>
    <t>Други поремећаји штитасте жлезде/Other disorders of thyroid</t>
  </si>
  <si>
    <t>E03-E04,E06-E07</t>
  </si>
  <si>
    <t>Шећерна болест/Diabetes mellitus</t>
  </si>
  <si>
    <t>E10-E14</t>
  </si>
  <si>
    <t>Потхрањеност/Malnutrition</t>
  </si>
  <si>
    <t>E40-E46</t>
  </si>
  <si>
    <t>Авитаминоза А/Vitamin A deficiency</t>
  </si>
  <si>
    <t>E50</t>
  </si>
  <si>
    <t>Недостаци других витамина/Other vitamin deficiencies</t>
  </si>
  <si>
    <t>E51-E56</t>
  </si>
  <si>
    <t>Последице потхрањености и други недостаци хранљивих материја/Sequelae of malnutrition and other nutritional deficiencies</t>
  </si>
  <si>
    <t>E64</t>
  </si>
  <si>
    <t>Општа гојазност/Obesity</t>
  </si>
  <si>
    <t>E66</t>
  </si>
  <si>
    <t>Смањење количине воде и запремине крви/Volume depletion</t>
  </si>
  <si>
    <t>E86</t>
  </si>
  <si>
    <t>Други поремећаји жлезда са унуташњим лучењем, исхране и метаболизма/Other endocrine, nutritional and metabolic disorders</t>
  </si>
  <si>
    <t>E15-E35, E58-E63, E65, E67-E85, E87-E90</t>
  </si>
  <si>
    <t>V</t>
  </si>
  <si>
    <t>F00 - F99</t>
  </si>
  <si>
    <t>Деменција/Dementia</t>
  </si>
  <si>
    <t>F00-F03</t>
  </si>
  <si>
    <t>Душевни поремећај и поремећаји понашања због употребе алкохола/Mental and behavioural disorders due to use of alcohol</t>
  </si>
  <si>
    <t>F10</t>
  </si>
  <si>
    <t>Душевни поремећаји и поремећаји понашања узроковани употребом других психоактивних супстанци/ Mental and behavioural disorders due to
other psychoactive substance use</t>
  </si>
  <si>
    <t>F11-F19</t>
  </si>
  <si>
    <t>Схизофренија, схизиотипски поремећаји, суманути поремећаји/Schizophrenia, schizotypal, and delusional disorders</t>
  </si>
  <si>
    <t>F20-F29</t>
  </si>
  <si>
    <t>Поремећаји расположења (афективни поремећаји)/Mood [affective] disorders</t>
  </si>
  <si>
    <t>F30-F39</t>
  </si>
  <si>
    <t>Неуротски, стресогени и телесно манифестни поремећаји/Neurotic, stress-related, and somatoform disorders</t>
  </si>
  <si>
    <t>F40-F48</t>
  </si>
  <si>
    <t>Душевна заосталост/Mental retardation</t>
  </si>
  <si>
    <t>F70-F79</t>
  </si>
  <si>
    <t>Други душевни поремећаји и поремећаји понашања/Other mental and behavioural disorders</t>
  </si>
  <si>
    <t>F04-F09, F50-F69, F80-F99</t>
  </si>
  <si>
    <t>VI</t>
  </si>
  <si>
    <t>G00 - G99</t>
  </si>
  <si>
    <t>Запаљенске болести централног нервног система/Inflammatory diseases of the central nervous system</t>
  </si>
  <si>
    <t>G00-G09</t>
  </si>
  <si>
    <t>Паркинсонова болест/Parkinson disease</t>
  </si>
  <si>
    <t>G20</t>
  </si>
  <si>
    <t>Алцхајмерова болест/Alzheimer disease</t>
  </si>
  <si>
    <t>G30</t>
  </si>
  <si>
    <t>Мултипла склероза/Multiple sclerosis</t>
  </si>
  <si>
    <t>G35</t>
  </si>
  <si>
    <t>Епилепсија/Epilepsy</t>
  </si>
  <si>
    <t>G40-G41</t>
  </si>
  <si>
    <t>Мигрена и друге главобоље/Migraine and other headache syndromes</t>
  </si>
  <si>
    <t>G43-G44</t>
  </si>
  <si>
    <t>Пролазни церебрални исхемијски напади и сродни синдроми/Transient cerebral ischaemic attacks and related syndromes</t>
  </si>
  <si>
    <t>G45</t>
  </si>
  <si>
    <t>Поремећаји живаца, коренова и снопова живаца/Nerve, nerve root and plexus disorders</t>
  </si>
  <si>
    <t>G50-G59</t>
  </si>
  <si>
    <t>Мождана парализа и други синдроми парализе/Cerebral palsy and other paralytic syndromes</t>
  </si>
  <si>
    <t>G80-G83</t>
  </si>
  <si>
    <t>Друге болести нервног система/Other diseases of the nervous system</t>
  </si>
  <si>
    <t>G10-G13,G21-G26, G31-G32, G36-G37, G46-G47, G60-G73. G90-G99</t>
  </si>
  <si>
    <t>Болести капка ока/Inflammation of eyelid</t>
  </si>
  <si>
    <t>H00-H01</t>
  </si>
  <si>
    <t>VII</t>
  </si>
  <si>
    <t>H00 - H59</t>
  </si>
  <si>
    <t>Болести вежњаче ока/Conjunctivitis and other disorders of conjunctiva</t>
  </si>
  <si>
    <t>H10-H13</t>
  </si>
  <si>
    <t>Болести беоњаче и рожњаче/Keratitis and other disorders of sclera and cornea</t>
  </si>
  <si>
    <t>H15-H19</t>
  </si>
  <si>
    <t>Катаракта и остале болести сочива/Cataract and other disorders of lens</t>
  </si>
  <si>
    <t>H25-H28</t>
  </si>
  <si>
    <t>Одлубљење мрежњаче и расцеп мрежњаче/Retinal detachments and breaks</t>
  </si>
  <si>
    <t>H33</t>
  </si>
  <si>
    <t>Глауком/Glaucoma</t>
  </si>
  <si>
    <t>H40-H42</t>
  </si>
  <si>
    <t>Разрокост/Strabismus</t>
  </si>
  <si>
    <t>H49-H50</t>
  </si>
  <si>
    <t>Поремећаји преламања светлости и поремећаји прилагођавања ока/Disorders of refraction and accommodation</t>
  </si>
  <si>
    <t>H52</t>
  </si>
  <si>
    <t>Оштећење вида укључујући слепило (бинокуларно или монокуларно)/Blindness and low vision</t>
  </si>
  <si>
    <t>H54</t>
  </si>
  <si>
    <t>Други поремећаји ока и припојака ока/Other diseases of the eye and adnexa</t>
  </si>
  <si>
    <t>H02-H06, H20-H22, H30-H32, H34-H36, H43-H48, H51,H53, H55-H59</t>
  </si>
  <si>
    <t>Болести средњег ува и болести мастоиднног наставка/Otitis media and other disorders of middle ear and mastoid</t>
  </si>
  <si>
    <t>H65-H75</t>
  </si>
  <si>
    <t>Губитак слуха/Hearing loss</t>
  </si>
  <si>
    <t>H90-H91</t>
  </si>
  <si>
    <t>VIII</t>
  </si>
  <si>
    <t>H60 - H95</t>
  </si>
  <si>
    <t>Остале болести ува и болести мастоидног наставка/Other diseases of the ear and mastoid process</t>
  </si>
  <si>
    <t>H60-H62,H80-H83,H92-H95</t>
  </si>
  <si>
    <t>Акутна реуматска грозница/Acute rheumatic fever</t>
  </si>
  <si>
    <t>I00-I02</t>
  </si>
  <si>
    <t>Хроничне реуматске болести срца/Chronic rheumatic heart disease</t>
  </si>
  <si>
    <t>I05-I09</t>
  </si>
  <si>
    <t>Повишен крвни притисак, непознатог порекла/Essential (primary) hypertension</t>
  </si>
  <si>
    <t>I10</t>
  </si>
  <si>
    <t>IX</t>
  </si>
  <si>
    <t>I00 - I99</t>
  </si>
  <si>
    <t>Друге болести узроковане повишеним крвним притиском/Other hypertensive diseases</t>
  </si>
  <si>
    <t>I11-I15</t>
  </si>
  <si>
    <t>Акутни инфаркт миокарда/Acute myocardial infarction</t>
  </si>
  <si>
    <t>I21-I22</t>
  </si>
  <si>
    <t>Друге исхемијске болести срца/Other ischaemic heart diseases</t>
  </si>
  <si>
    <t>I20,I23-I25</t>
  </si>
  <si>
    <t>Плућна емболија/Pulmonary embolism</t>
  </si>
  <si>
    <t>I26</t>
  </si>
  <si>
    <t>Поремећаји спроводног система срца и остали поремећаји ритма срца/Conduction disorders and cardiac arrhythmias</t>
  </si>
  <si>
    <t>I44-I49</t>
  </si>
  <si>
    <t>Срчана инсуфицијенција/Heart failure</t>
  </si>
  <si>
    <t>I50</t>
  </si>
  <si>
    <t>Друге болести срца/Other heart diseases</t>
  </si>
  <si>
    <t>I27-I43,I51-i52</t>
  </si>
  <si>
    <t>Крварења у мозгу/Intracranial haemorrhage</t>
  </si>
  <si>
    <t>I60-I62</t>
  </si>
  <si>
    <t>Инфаркт мозга/Cerebral infarction</t>
  </si>
  <si>
    <t>I63</t>
  </si>
  <si>
    <t>Апоплексија - Мождана кап/Stroke, not specified as haemorrhage
or infarction</t>
  </si>
  <si>
    <t>I64</t>
  </si>
  <si>
    <t>Остале болести крвних судова мозга/Other cerebrovascular diseases</t>
  </si>
  <si>
    <t>I65-I69</t>
  </si>
  <si>
    <t>Атеросклероза – закречавање великих крвних судова/Atherosclerosis</t>
  </si>
  <si>
    <t>I70</t>
  </si>
  <si>
    <t>Друге болести периферних крвних судова/Other peripheral vascular diseases</t>
  </si>
  <si>
    <t>I73</t>
  </si>
  <si>
    <t>Емболија и тромбоза артерија/Arterial embolism and thrombosis</t>
  </si>
  <si>
    <t>I74</t>
  </si>
  <si>
    <t>Остале болести артерија, артериола и капилара/Other diseases of arteries, arterioles and
capillaries</t>
  </si>
  <si>
    <t>I71-I72,I77-I79</t>
  </si>
  <si>
    <t>Запаљење вена, запаљење вена са стварањем крвног угрушка, зачепљење вена и стварање крвног угрушка/Phlebitis, thrombophlebitis, venous embolism and thrombosis</t>
  </si>
  <si>
    <t>I80-I82</t>
  </si>
  <si>
    <t>Проширене вене ногу/Varicose veins of lower extremities</t>
  </si>
  <si>
    <t>I83</t>
  </si>
  <si>
    <t>Хемороиди/Hemorrhoids</t>
  </si>
  <si>
    <t>I84</t>
  </si>
  <si>
    <t>Остале болести система крвотока/Other diseases of the circulatory system</t>
  </si>
  <si>
    <t>I85-I99</t>
  </si>
  <si>
    <t>Акутно запаљење ждрела, синуса и крајника/Acute pharyngitis and acute tonsillitis</t>
  </si>
  <si>
    <t>J02-J03</t>
  </si>
  <si>
    <t>Акутно запаљење гркљана и акутно запаљење душника/Acute laryngitis and tracheitis</t>
  </si>
  <si>
    <t>J04</t>
  </si>
  <si>
    <t>Акутна инфекција горњих респираторних путева/Other acute upper respiratory infections</t>
  </si>
  <si>
    <t>J00-J01,J05-J06</t>
  </si>
  <si>
    <t>Грип/Influenza</t>
  </si>
  <si>
    <t>J10-J11</t>
  </si>
  <si>
    <t>X</t>
  </si>
  <si>
    <t>БОЛЕСТИ СИСТЕМА ЗА ДИСАЊЕ/Diseases of the respiratory system</t>
  </si>
  <si>
    <t>J00 - J99</t>
  </si>
  <si>
    <t>Запаљење плућа/Pneumonia</t>
  </si>
  <si>
    <t>J12-J18</t>
  </si>
  <si>
    <t>Акутни бронхитис и акутни бронхиолитис/Acute bronchitis and acute bronchiolitis</t>
  </si>
  <si>
    <t>J20-J21</t>
  </si>
  <si>
    <t>Хронично запаљење синуса/Chronic sinusitis</t>
  </si>
  <si>
    <t>J32</t>
  </si>
  <si>
    <t>Остале болести носа и синуса носа/Other diseases of nose and nasal sinuses</t>
  </si>
  <si>
    <t>J30-J31,J33-J34</t>
  </si>
  <si>
    <t>Хроничне болести крајника и трећег крајника/Chronic disease of tonsils and adenoids</t>
  </si>
  <si>
    <t>J35</t>
  </si>
  <si>
    <t>Остале болести горњег дела система за дисање/Other diseases of upper respiratory tract</t>
  </si>
  <si>
    <t>J36-J39</t>
  </si>
  <si>
    <t>Запаљења душница, емфизем и друге обструктивне болести плућа/Bronchitis, emphysema and other chronic obstructive pulmonary diseases</t>
  </si>
  <si>
    <t>J40-J44</t>
  </si>
  <si>
    <t>Астма/Asthma</t>
  </si>
  <si>
    <t>J45-J46</t>
  </si>
  <si>
    <t>Бронхиектазија/Bronchiectasis</t>
  </si>
  <si>
    <t>J47</t>
  </si>
  <si>
    <t>Пнеумокониоза/Pneumoconiosis</t>
  </si>
  <si>
    <t>J60-J65</t>
  </si>
  <si>
    <t>Остале болести система за дисање/Other diseases of the respiratory system</t>
  </si>
  <si>
    <t>J22,J66-J99</t>
  </si>
  <si>
    <t>Каријес – квар зуба/Dental caries</t>
  </si>
  <si>
    <t>K02</t>
  </si>
  <si>
    <t>Друге болести зуба и потпорних структура/Other disorders of teeth and supporting structures</t>
  </si>
  <si>
    <t>K00-K01,K03-K08</t>
  </si>
  <si>
    <t>Остале болести усне дупље, пљувачних жлезда и вилица/Other diseases of the oral cavity, salivary glands and jaws</t>
  </si>
  <si>
    <t>K09-K14</t>
  </si>
  <si>
    <t>Чир желуца, чир дванаестопалачног црева/Gastric and duodenal ulcer</t>
  </si>
  <si>
    <t>K25-K27</t>
  </si>
  <si>
    <t>Запаљење желуца и дванаестопалачног црева/Gastritis and duodenitis</t>
  </si>
  <si>
    <t>K29</t>
  </si>
  <si>
    <t>XI</t>
  </si>
  <si>
    <t>БОЛЕСТИ СИСТЕМА ЗА ВАРЕЊЕ/Diseases of the digestive system</t>
  </si>
  <si>
    <t>K00 - K93</t>
  </si>
  <si>
    <t>Друге болести једњака, желуца и дванаестопалачног црева/Other diseases of oesophagus, stomach and duodenum</t>
  </si>
  <si>
    <t>K20-K23,K28,K30-K31</t>
  </si>
  <si>
    <t>Болести слепог црева/Diseases of appendix</t>
  </si>
  <si>
    <t>K35-K38</t>
  </si>
  <si>
    <t>Препонска кила/Inguinal hernia</t>
  </si>
  <si>
    <t>K40</t>
  </si>
  <si>
    <t>Остале киле/Other hernia</t>
  </si>
  <si>
    <t>K41-K46</t>
  </si>
  <si>
    <t>Кронова болест и улцерозни колитис/Crohn disease and ulcerative colitis</t>
  </si>
  <si>
    <t>K50-K51</t>
  </si>
  <si>
    <t>Паралитички завезано црево и зачепљење црева, без киле/Paralytic ileus and intestinal obstruction without hernia</t>
  </si>
  <si>
    <t>K56</t>
  </si>
  <si>
    <t>Дивертикулоза – врећаста проширења црева/Diverticular disease of intestine</t>
  </si>
  <si>
    <t>K57</t>
  </si>
  <si>
    <t>Остале болести црева и потрбушице/Other diseases of intestines and peritoneum</t>
  </si>
  <si>
    <t>K52-K55,K58-K67</t>
  </si>
  <si>
    <t>Болест јетре узрокована алкохолом/Alcoholic liver disease</t>
  </si>
  <si>
    <t>K70</t>
  </si>
  <si>
    <t>Остале болести јетре/Other diseases of liver</t>
  </si>
  <si>
    <t>K71-K77</t>
  </si>
  <si>
    <t>Камен у жучној кеси и запаљење жучне кесе/Cholelithiasis and cholecystitis</t>
  </si>
  <si>
    <t>K80-K81</t>
  </si>
  <si>
    <t>Акутно запаљење и дуге болести гуштераче/Acute pancreatitis and other diseases
of the pancreas</t>
  </si>
  <si>
    <t>K85-K86</t>
  </si>
  <si>
    <t>Остале болести система за варење/Other diseases of the digestive system</t>
  </si>
  <si>
    <t>K82-K83,K87-K93</t>
  </si>
  <si>
    <t>Инфекције коже и поткожног ткива/Infections of the skin and subcutaneous tissue</t>
  </si>
  <si>
    <t>L00-L08</t>
  </si>
  <si>
    <t>Остале болести коже и поткожног ткива/Other diseases of the skin and subcutaneous</t>
  </si>
  <si>
    <t>L10-L99</t>
  </si>
  <si>
    <t>Запаљењска обољења зглобова/Rheumatoid arthritis and other inflammatory
polyarthropathies</t>
  </si>
  <si>
    <t>M05-M14</t>
  </si>
  <si>
    <t>Дегенеративна обољења зглобова/Arthrosis</t>
  </si>
  <si>
    <t>M15-M19</t>
  </si>
  <si>
    <t>Стечени деформитети удова/Acquired deformities of limbs</t>
  </si>
  <si>
    <t>M20-M21</t>
  </si>
  <si>
    <t>Остала обољења зглобова/Other disorders of joints</t>
  </si>
  <si>
    <t>M00-M03,M22-M25</t>
  </si>
  <si>
    <t>XII</t>
  </si>
  <si>
    <t>L00 - L99</t>
  </si>
  <si>
    <t>Систематска обољења везивног ткива/Systemic connective tissue disorders</t>
  </si>
  <si>
    <t>M30-M36</t>
  </si>
  <si>
    <t>Поремећаји вратног и осталих међупршљенских дискаова/Cervical and other intervertebral disc disorders</t>
  </si>
  <si>
    <t>M50-M51</t>
  </si>
  <si>
    <t>Остала обољења леђа/Other dorsopathies</t>
  </si>
  <si>
    <t>M40-M49,M53-M54</t>
  </si>
  <si>
    <t>XIII</t>
  </si>
  <si>
    <t>M00 - М99</t>
  </si>
  <si>
    <t>Болести меког ткива/Soft tissue disorders</t>
  </si>
  <si>
    <t>M60-M79</t>
  </si>
  <si>
    <t>Поремећаји густине и структуре костију/Disorders of bone density and structure</t>
  </si>
  <si>
    <t>M80-M85</t>
  </si>
  <si>
    <t>Остеомијелитис – Запаљење коштане сржи/Osteomyelitis</t>
  </si>
  <si>
    <t>M86</t>
  </si>
  <si>
    <t>Остале болести мишићно-коштаног система и везивног ткива/Other diseases of the musculoskeletal system and connective tissue</t>
  </si>
  <si>
    <t>M87-M99</t>
  </si>
  <si>
    <t>Акутни и перакутни прогресивни бубрежни синдром/Acute and rapidly progressive nephritic syndromes</t>
  </si>
  <si>
    <t>N00,N01</t>
  </si>
  <si>
    <t>Остале болести гломерија бубрега/Other glomerular diseases</t>
  </si>
  <si>
    <t>N02-N08</t>
  </si>
  <si>
    <t>Тубуло-интерстицијалне болести бубрега/Renal tubulo–interstitial diseases</t>
  </si>
  <si>
    <t>N10-N16</t>
  </si>
  <si>
    <t>Недовољна функција (инсуфицијенција) бубрега/Renal failure</t>
  </si>
  <si>
    <t>N17-N19</t>
  </si>
  <si>
    <t>Мокраћни каменц/Urolithiasis</t>
  </si>
  <si>
    <t>N20-N23</t>
  </si>
  <si>
    <t>Запаљење мокраћне бешике/Cystitis</t>
  </si>
  <si>
    <t>N30</t>
  </si>
  <si>
    <t>Остале болести мокраћног система/Other diseases of the urinary system</t>
  </si>
  <si>
    <t>N25-N29,N31-N39</t>
  </si>
  <si>
    <t>Повећање простате/Hyperplasia of prostate</t>
  </si>
  <si>
    <t>N40</t>
  </si>
  <si>
    <t>XIV</t>
  </si>
  <si>
    <t>N00 -N99</t>
  </si>
  <si>
    <t>Остали поремећаји простате/Other disorders of prostate</t>
  </si>
  <si>
    <t>N41-N42</t>
  </si>
  <si>
    <t>Водена кила и накупљање семена у овојници мушких полних жлезда/Hydrocele and spermatocele</t>
  </si>
  <si>
    <t>N43</t>
  </si>
  <si>
    <t>Превелик препуцијум (удна навлака), фимоза и парафимоза/Redundant prepuce, phimosis and paraphimosis</t>
  </si>
  <si>
    <t>N47</t>
  </si>
  <si>
    <t>Остале болести мушких полних органа/Other diseases of male genital organs</t>
  </si>
  <si>
    <t>N44-N46,N48-N51</t>
  </si>
  <si>
    <t>Болести дојке/Disorders of the breast</t>
  </si>
  <si>
    <t>N60-N64</t>
  </si>
  <si>
    <t>Запаљење јајовода и запаљење јајника/Salpingitis and oophoritis</t>
  </si>
  <si>
    <t>N70</t>
  </si>
  <si>
    <t>Запаљење грлића материце/Inflammatory disease of cervix uteri</t>
  </si>
  <si>
    <t>N72</t>
  </si>
  <si>
    <t>Остали запаљенски поремећаји мале карлице код жена/Other inflammatory diseases of female pelvic organs</t>
  </si>
  <si>
    <t>N71,N73-N77</t>
  </si>
  <si>
    <t>Ендометриоза/Endometriosis</t>
  </si>
  <si>
    <t>N80</t>
  </si>
  <si>
    <t>Испадање полних органа жена/Female genital prolapse</t>
  </si>
  <si>
    <t>N81</t>
  </si>
  <si>
    <t>Незапаљењски поремећаји јајника, јајовода и широког лигамента/Noninflammatory disorders of ovary, fallopian tube and broad ligament</t>
  </si>
  <si>
    <t>N83</t>
  </si>
  <si>
    <t>Поремећаји менструације/Disorders of menstruation</t>
  </si>
  <si>
    <t>N91-N92</t>
  </si>
  <si>
    <t>Менопаузални и други перименопаузални поремећаји/Menopausal and other perimenopausal disorders</t>
  </si>
  <si>
    <t>N95</t>
  </si>
  <si>
    <t>Неплодност жене/Female infertility</t>
  </si>
  <si>
    <t>N97</t>
  </si>
  <si>
    <t>Остале болести мокраћно–полног система/Other disorders of genitourinary tract</t>
  </si>
  <si>
    <t>N82,N84-N90,N93-N94, N96, N98-N99</t>
  </si>
  <si>
    <t>Спонтани побачај/Spontaneous abortion</t>
  </si>
  <si>
    <t>O03</t>
  </si>
  <si>
    <t>Медицински абортус/Medical abortion</t>
  </si>
  <si>
    <t>O04</t>
  </si>
  <si>
    <t>Остале трудноће завршене побачајем/Other pregnancies with abortive outcome</t>
  </si>
  <si>
    <t>O00-O02,O05-O08</t>
  </si>
  <si>
    <t>Отоци, беланчевине у мокраћи и поремећаји крвног притиска у трудноћи, порођају и бабињама/Oedema, proteinuria and hypertensive disorders in pregnancy, childbirth and the puerperium</t>
  </si>
  <si>
    <t>O10-O16</t>
  </si>
  <si>
    <t>Ниско усађена постељица, прерано одлубљивање постељице и крварење пре порођаја/Placenta praevia, premature separation of placenta and antepartum haemorrhage</t>
  </si>
  <si>
    <t>O44-O46</t>
  </si>
  <si>
    <t>Збрињавање мајке везано за плод, амнионску шупљину и остале могуће порођајне проблеме/Other maternal care related to fetus and amniotic cavity and possible delivery problems</t>
  </si>
  <si>
    <t>O30-O43,O47,O48</t>
  </si>
  <si>
    <t>Компликовани порођај/Obstructed labour</t>
  </si>
  <si>
    <t>O64-O66</t>
  </si>
  <si>
    <t>Крварење после порођаја/Postpartum haemorrhage</t>
  </si>
  <si>
    <t>O72</t>
  </si>
  <si>
    <t>Остале компликације трудноће и порођаја/Other complications of pregnancy and delivery</t>
  </si>
  <si>
    <t>O20-O29,O60-O63,O67-O71, O73-O75,O81-O84</t>
  </si>
  <si>
    <t>XV</t>
  </si>
  <si>
    <t>O00 - О99</t>
  </si>
  <si>
    <t>Спонтани порођај код једноплодне трудноће/Single spontaneous delivery</t>
  </si>
  <si>
    <t>O80</t>
  </si>
  <si>
    <t>Компликације у бабињама и другим стањима која компликују трудноћу и рађање/Complications predominantly related to the puerperium and other obstetric conditions, not elsewhere classified</t>
  </si>
  <si>
    <t>O85-O99</t>
  </si>
  <si>
    <t>Оштећење плода и новорођенчета због болести мајке и компликација трудноће, трудова и порођаја/Fetus and newborn affected by maternal factors and by complications of pregnancy, labour and delivery</t>
  </si>
  <si>
    <t>P00-P04</t>
  </si>
  <si>
    <t>Поремећаји који се односе на трајање трудноће и раст плода/Slow fetal growth, fetal malnutrition and disorders related to short gestation and low birth weight</t>
  </si>
  <si>
    <t>P05-P07</t>
  </si>
  <si>
    <t>Порођајне повреде новорођенчета/Birth trauma</t>
  </si>
  <si>
    <t>P10-P07</t>
  </si>
  <si>
    <t>Недостатак кисеоника у материци и гушење новорођенчета узроковано недостатком кисеоника/Intrauterine hypoxia and birth asphyxia</t>
  </si>
  <si>
    <t>P20-P21</t>
  </si>
  <si>
    <t>Остали поремећаји дисања специфични за перинатални период/Other respiratory disorders originating in the perinatal period</t>
  </si>
  <si>
    <t>P22-P28</t>
  </si>
  <si>
    <t>Остале инфекције специфичне за перинатални период/Other infections specific to the perinatal period</t>
  </si>
  <si>
    <t>P38-P39</t>
  </si>
  <si>
    <t>Остала стања настала у перинаталном периоду/Other conditions originating in the perinatal period</t>
  </si>
  <si>
    <t>P08,P29,P50-P54,P56-P96</t>
  </si>
  <si>
    <t>Спина бифида – Расцеп стуба кичме/Spina bifida</t>
  </si>
  <si>
    <t>Q05</t>
  </si>
  <si>
    <t>XVI</t>
  </si>
  <si>
    <t>P00 -P96</t>
  </si>
  <si>
    <t>Остале урођене малформације нервног система/Other congenital malformations of the nervous system</t>
  </si>
  <si>
    <t>Q00-Q04,Q06-Q07</t>
  </si>
  <si>
    <t>Урођене аномалије циркулаторног система/Congenital malformations of the circulatory system</t>
  </si>
  <si>
    <t>Q20-Q28</t>
  </si>
  <si>
    <t>Расцеп усне и расцеп непца/Cleft lip and cleft palate</t>
  </si>
  <si>
    <t>Q35-Q37</t>
  </si>
  <si>
    <t>Урођени недостатак, урођена преграда и сужење танког црева/Absence, atresia and stenosis of small intestine</t>
  </si>
  <si>
    <t>Q41</t>
  </si>
  <si>
    <t>Остале урођене малформације система за варење/Other congenital malformations of the digestive system</t>
  </si>
  <si>
    <t>Q38-Q40,Q42-Q45</t>
  </si>
  <si>
    <t>Неспуштен тестис/Undescended testicle</t>
  </si>
  <si>
    <t>Q53</t>
  </si>
  <si>
    <t>Остале урођене малформације полно-мокраћног система/Other malformations of the genitourinary system</t>
  </si>
  <si>
    <t>Q50-Q52,Q54-Q64</t>
  </si>
  <si>
    <t>Urođeni deformiteti kuka/Congenital deformities of hip</t>
  </si>
  <si>
    <t>Q65</t>
  </si>
  <si>
    <t>XVII</t>
  </si>
  <si>
    <t>Q00 - Q99</t>
  </si>
  <si>
    <t>Урођени деформитети стопала/Congenital deformities of feet</t>
  </si>
  <si>
    <t>Q66</t>
  </si>
  <si>
    <t>Остале урођене малформације и деформације мишићно–коштаног система/Other congenital malformations and deformations of the musculoskeletal system</t>
  </si>
  <si>
    <t>Q67-Q79</t>
  </si>
  <si>
    <t>Остале урођене малформације/Other congenital malformations</t>
  </si>
  <si>
    <t>Q10-Q18,Q30-Q34,Q80-Q89</t>
  </si>
  <si>
    <t>Хромозомске ненормалности/Chromosomal abnormalities, not elsewhere classified</t>
  </si>
  <si>
    <t>Q90-Q99</t>
  </si>
  <si>
    <t>Бол у трбуху и карлици/Abdominal and pelvic pain</t>
  </si>
  <si>
    <t>R10</t>
  </si>
  <si>
    <t>Грозница другог непознатог порекла/Fever of unknown origin</t>
  </si>
  <si>
    <t>R50</t>
  </si>
  <si>
    <t>Старост/Senility</t>
  </si>
  <si>
    <t>R54</t>
  </si>
  <si>
    <t>Остали симптоми, знаци и патолошки клинички и лабораторијски налаз/Other symptoms, signs and abnormal clinical and laboratory findings, not elsewhere classified</t>
  </si>
  <si>
    <t>R00-R09,R11-R49,R51-R53,R55-R99</t>
  </si>
  <si>
    <t>Прелом лобање и прелом костију лица/Fracture of skull and facial bones</t>
  </si>
  <si>
    <t>S02</t>
  </si>
  <si>
    <t>Преломи врата, грудног коша и карлице/Fracture of neck, thorax or pelvis</t>
  </si>
  <si>
    <t>S12,S22,S32,T08</t>
  </si>
  <si>
    <t>Прелом бутне кости/Fracture of femur</t>
  </si>
  <si>
    <t>S72</t>
  </si>
  <si>
    <t>Преломи других костију удова/Fractures of other limb bones</t>
  </si>
  <si>
    <t>S42,S52,S62,S82, S92,T10,T12</t>
  </si>
  <si>
    <t>Преломи у више предела тела/Fractures involving multiple body regions</t>
  </si>
  <si>
    <t>T02</t>
  </si>
  <si>
    <t>Одређена и вишеструка ишчашења, уганућа и истегнућа/Dislocations, sprains and strains of specified and multiple body regions</t>
  </si>
  <si>
    <t>S03,S13,S23,S33, S43, S53, S63,S73, S83,S93,T03</t>
  </si>
  <si>
    <t>XVIII</t>
  </si>
  <si>
    <t>R00 - R99</t>
  </si>
  <si>
    <t>Повреда ока и очне дупље/Injury of eye and orbit</t>
  </si>
  <si>
    <t>S05</t>
  </si>
  <si>
    <t>Интракранијална (унутарлобањска) повреда/Intracranial injury</t>
  </si>
  <si>
    <t>S06</t>
  </si>
  <si>
    <t>Остале повреде унутрашњих органа/Injury of other internal organs</t>
  </si>
  <si>
    <t>S26-S27,S36-S37</t>
  </si>
  <si>
    <t>Ударне повреде и специфичне, вишеструке повреде са ампутацијом/Crushing injuries and traumatic amputations of specified and multiple body regions</t>
  </si>
  <si>
    <t>S07-S08,S17-S18, S28, S38, S47-S48, S57-S58 ,S67-S68, S77-S78,S87-S88, S97-S98, T04-T05</t>
  </si>
  <si>
    <t>Друге специфичне, неспецифичне и вишеструке повреде/Other injuries of specified, unspecified and multiple body regions</t>
  </si>
  <si>
    <t>S00-S01,S04,S09-S11,S14-S16, S19-S21,S24-S25,S29-S31,S34-S35, S39-S41,S44-S46,S49-S51, S54-S56,S59-S61,S64-S66, S69-S71, S74-S76, S79-S81, S84-S86, S89-S91, S94-S96, S99,T00-T01,T06-T07,T09,T11,T13-T14</t>
  </si>
  <si>
    <t>XIX</t>
  </si>
  <si>
    <t>S00 - T98</t>
  </si>
  <si>
    <t>Последице уласка страног тела кроз природни отвор тела/Effects of foreign body entering through natural orifice</t>
  </si>
  <si>
    <t>T15-T19</t>
  </si>
  <si>
    <t>Опекотине и разједи/Burns and corrosions</t>
  </si>
  <si>
    <t>T20-T32</t>
  </si>
  <si>
    <t>Тровање лековима, препаратима и биолошким супстанцама/Poisoning by drugs and biological substances</t>
  </si>
  <si>
    <t>T36-T50</t>
  </si>
  <si>
    <t>Токсичка дејства супстанци углавном немедицинског порекла/Toxic effects of substances chiefly nonmedicinal as to source</t>
  </si>
  <si>
    <t>T51-T65</t>
  </si>
  <si>
    <t>Синдром лошег поступања/Maltreatment syndromes</t>
  </si>
  <si>
    <t>T74</t>
  </si>
  <si>
    <t>Други и неспецифични утицаји спољних узрока/Other and unspecified effects of external causes</t>
  </si>
  <si>
    <t>T33-T35,T66-T73,T75-T78</t>
  </si>
  <si>
    <t>Неке ране компликације повреда и компликације узроковане хируршким 
и медицинским збрињавањем некласификоване на другом месту/Certain early complications of trauma and complications of surgical and medical care, not elsewhere classified</t>
  </si>
  <si>
    <t>T79-T88</t>
  </si>
  <si>
    <t>Последице повреда, тровања и других дејстава спољних фактора/Sequelae of injuries, poisoning and of other consequences of external causes</t>
  </si>
  <si>
    <t>T90-T98</t>
  </si>
  <si>
    <t>Особе у контакту са здравственом службом ради прегледа и испитивања/Persons encountering health services forexamination and investigation</t>
  </si>
  <si>
    <t>Z00-Z13</t>
  </si>
  <si>
    <t>Асимптоматска инфекција вирусом хумане имунодефицијенције (ХИВ)/Asymptomatic human immunodeficiency virus [HIV] infection status</t>
  </si>
  <si>
    <t>Z21</t>
  </si>
  <si>
    <t>Остале особе са потенцијалним ризицима по здравље повезаним са заразним болестима/Other persons with potential health hazards related to communicable disease</t>
  </si>
  <si>
    <t>Z20,Z22-Z29</t>
  </si>
  <si>
    <t>Контрацепција/Contraceptive management</t>
  </si>
  <si>
    <t>Z30</t>
  </si>
  <si>
    <t>Антенатални скрининг и друге контроле трудноће/Antenatal screening and other supervision of pregnancy</t>
  </si>
  <si>
    <t>Z34-Z36</t>
  </si>
  <si>
    <t>Живорођена деца према месту рођења/Liveborn infants according to place of birth</t>
  </si>
  <si>
    <t>Z38</t>
  </si>
  <si>
    <t>Нега и преглед после порођаја/Postpartum care and examination</t>
  </si>
  <si>
    <t>Z39</t>
  </si>
  <si>
    <t>Особе у контакту са здравственом службом због специфичних медицинских продура и здравствене неге/Persons encountering health services for specific procedures and health care</t>
  </si>
  <si>
    <t>Z40-Z54</t>
  </si>
  <si>
    <t>Особе у здравственим службама из других разлога/Persons encountering health services for other reasons</t>
  </si>
  <si>
    <t>Z31-Z33,Z37, Z55-Z99</t>
  </si>
  <si>
    <t>U07.1, U07.2</t>
  </si>
  <si>
    <t>XXI</t>
  </si>
  <si>
    <t>Z00 - Z99</t>
  </si>
  <si>
    <t>U00 - U99</t>
  </si>
  <si>
    <r>
      <t>БОЛЕСТИ КРВИ И КРВОТВОРНИХ ОРГАНА И ПОРЕМЕЋАЈИ ИМУНИТЕТА/</t>
    </r>
    <r>
      <rPr>
        <b/>
        <i/>
        <sz val="11"/>
        <color indexed="8"/>
        <rFont val="Calibri"/>
        <family val="2"/>
      </rPr>
      <t>Diseases of the blood and blood-forming organs and certain disorders involving the immune mechanism</t>
    </r>
  </si>
  <si>
    <r>
      <t>БОЛЕСТИ ЖЛЕЗДА СА УНУТРАШЊИМ ЛУЧЕЊЕМ, ИСХРАНЕ И МЕТАБОЛИЗМА/</t>
    </r>
    <r>
      <rPr>
        <b/>
        <i/>
        <sz val="11"/>
        <color indexed="8"/>
        <rFont val="Calibri"/>
        <family val="2"/>
      </rPr>
      <t>Endocrine, nutritional and metabolic diseases</t>
    </r>
  </si>
  <si>
    <r>
      <t>ДУШЕВНИ ПОРЕМЕЋАЈИ  И ПОРЕМЕЋАЈИ ПОНАШАЊА/</t>
    </r>
    <r>
      <rPr>
        <b/>
        <i/>
        <sz val="11"/>
        <color indexed="8"/>
        <rFont val="Calibri"/>
        <family val="2"/>
      </rPr>
      <t>Mental and behavioural disorders</t>
    </r>
  </si>
  <si>
    <r>
      <t>БОЛЕСТИ НЕРВНОГ СИСТЕМА/</t>
    </r>
    <r>
      <rPr>
        <b/>
        <i/>
        <sz val="11"/>
        <color indexed="8"/>
        <rFont val="Calibri"/>
        <family val="2"/>
      </rPr>
      <t>Diseases of the nervous system</t>
    </r>
  </si>
  <si>
    <r>
      <t>БОЛЕСТИ УВА И БОЛЕСТИ МАСТОИДНОГ НАСТАВКА/</t>
    </r>
    <r>
      <rPr>
        <b/>
        <i/>
        <sz val="11"/>
        <color indexed="8"/>
        <rFont val="Calibri"/>
        <family val="2"/>
      </rPr>
      <t>Diseases of the ear and mastoid process</t>
    </r>
  </si>
  <si>
    <r>
      <t>БОЛЕСТИ СИСТЕМА КРВОТОКА/</t>
    </r>
    <r>
      <rPr>
        <b/>
        <i/>
        <sz val="11"/>
        <color indexed="8"/>
        <rFont val="Calibri"/>
        <family val="2"/>
      </rPr>
      <t>Diseases of the circulatory system</t>
    </r>
  </si>
  <si>
    <r>
      <t>БОЛЕСТИ КОЖЕ И ПОТКОЖНОГ ТКИВА/</t>
    </r>
    <r>
      <rPr>
        <b/>
        <i/>
        <sz val="11"/>
        <color indexed="8"/>
        <rFont val="Calibri"/>
        <family val="2"/>
      </rPr>
      <t>Diseases of the skin and subcutaneous tissue</t>
    </r>
  </si>
  <si>
    <r>
      <t>БОЛЕСТИ МИШИЋНО-КОШТАНОГ СИСТЕМА И ВЕЗИВНОГ ТКИВА/</t>
    </r>
    <r>
      <rPr>
        <b/>
        <i/>
        <sz val="11"/>
        <color indexed="8"/>
        <rFont val="Calibri"/>
        <family val="2"/>
      </rPr>
      <t>Diseases of the musculoskeletal system and connective tissue</t>
    </r>
  </si>
  <si>
    <r>
      <t>БОЛЕСТИ МОКРАЋНО-ПОЛНОГ СИСТЕМА/</t>
    </r>
    <r>
      <rPr>
        <b/>
        <i/>
        <sz val="11"/>
        <color indexed="8"/>
        <rFont val="Calibri"/>
        <family val="2"/>
      </rPr>
      <t>Diseases of the genitourinary system</t>
    </r>
  </si>
  <si>
    <r>
      <t>ТРУДНОЋА, РАЂАЊЕ И БАБИЊЕ/</t>
    </r>
    <r>
      <rPr>
        <b/>
        <i/>
        <sz val="11"/>
        <color indexed="8"/>
        <rFont val="Calibri"/>
        <family val="2"/>
      </rPr>
      <t>Pregnancy, childbirth and the puerperium</t>
    </r>
  </si>
  <si>
    <r>
      <t>СТАЊА У ПОРОЂАЈНОМ ПЕРИОДУ/</t>
    </r>
    <r>
      <rPr>
        <b/>
        <i/>
        <sz val="11"/>
        <color indexed="8"/>
        <rFont val="Calibri"/>
        <family val="2"/>
      </rPr>
      <t>Certain conditions originating in the perinatal period</t>
    </r>
  </si>
  <si>
    <r>
      <t>СИМПТОМИ, ЗНАЦИ И ПАТОЛОШКИ КЛИНИЧКИ И ЛАБОРАТОРИЈСКИ  НАЛАЗИ/</t>
    </r>
    <r>
      <rPr>
        <b/>
        <i/>
        <sz val="11"/>
        <color indexed="8"/>
        <rFont val="Calibri"/>
        <family val="2"/>
      </rPr>
      <t>Symptoms, signs and abnormal clinical and laboratory findings, not elsewhere classified</t>
    </r>
  </si>
  <si>
    <r>
      <t>ПОВРЕДЕ, ТРОВАЊА И ПОСЛЕДИЦЕ ДЕЛОВАЊА СПОЉНИХ ФАКТОРА/</t>
    </r>
    <r>
      <rPr>
        <b/>
        <i/>
        <sz val="11"/>
        <color indexed="8"/>
        <rFont val="Calibri"/>
        <family val="2"/>
      </rPr>
      <t>Injury, poisoning and certain other consequences of external causes</t>
    </r>
  </si>
  <si>
    <r>
      <t>ФАКТОРИ КОЈИ УТИЧУ НА ЗДРАВСТВЕНО СТАЊЕ И КОНТАКТ СА ЗДРАВСТВЕНОМ СЛУЖБОМ/</t>
    </r>
    <r>
      <rPr>
        <b/>
        <i/>
        <sz val="11"/>
        <color indexed="8"/>
        <rFont val="Calibri"/>
        <family val="2"/>
      </rPr>
      <t>External causes of morbidity and mortality</t>
    </r>
  </si>
  <si>
    <r>
      <t>ШИФРА ЗА ПОСЕБНЕ НАМЕНЕ/</t>
    </r>
    <r>
      <rPr>
        <b/>
        <i/>
        <sz val="11"/>
        <color indexed="8"/>
        <rFont val="Calibri"/>
        <family val="2"/>
      </rPr>
      <t>Factors influencing health status and contact with health services</t>
    </r>
  </si>
  <si>
    <r>
      <t>Република Србија/</t>
    </r>
    <r>
      <rPr>
        <b/>
        <i/>
        <sz val="12"/>
        <color indexed="8"/>
        <rFont val="Calibri"/>
        <family val="2"/>
      </rPr>
      <t>Serbia</t>
    </r>
  </si>
  <si>
    <t>XXII</t>
  </si>
  <si>
    <t>A02, A04-A05,  A07-A08</t>
  </si>
  <si>
    <t>A55-A56</t>
  </si>
  <si>
    <t>B56-B57</t>
  </si>
  <si>
    <t>Филаријаза/Filariasis</t>
  </si>
  <si>
    <t>B74</t>
  </si>
  <si>
    <t>Тешки акутни респираторни синдром - САРС/SARS</t>
  </si>
  <si>
    <r>
      <t>ЗАРАЗНЕ И ПАРАЗИТАРНЕ БОЛЕСТИ/</t>
    </r>
    <r>
      <rPr>
        <b/>
        <i/>
        <sz val="11"/>
        <color indexed="8"/>
        <rFont val="Calibri"/>
        <family val="2"/>
      </rPr>
      <t>Certain infectious and parasitic diseases</t>
    </r>
  </si>
  <si>
    <r>
      <t>ТУМОРИ/</t>
    </r>
    <r>
      <rPr>
        <b/>
        <i/>
        <sz val="11"/>
        <color indexed="8"/>
        <rFont val="Calibri"/>
        <family val="2"/>
      </rPr>
      <t>Neoplasms</t>
    </r>
  </si>
  <si>
    <r>
      <t>БОЛЕСТИ КРВИ И КРВОТВОРНИХ ОРГАНА И ПОРЕМЕЋАЈИ ИМУНИТЕТА/</t>
    </r>
    <r>
      <rPr>
        <b/>
        <i/>
        <sz val="11"/>
        <color indexed="8"/>
        <rFont val="Calibri"/>
        <family val="2"/>
      </rPr>
      <t>Diseases of the blood and blood-forming organs and certain disorders involving the immune mechanism</t>
    </r>
  </si>
  <si>
    <r>
      <t>БОЛЕСТИ ЖЛЕЗДА СА УНУТРАШЊИМ ЛУЧЕЊЕМ, ИСХРАНЕ И МЕТАБОЛИЗМА/</t>
    </r>
    <r>
      <rPr>
        <b/>
        <i/>
        <sz val="11"/>
        <color indexed="8"/>
        <rFont val="Calibri"/>
        <family val="2"/>
      </rPr>
      <t>Endocrine, nutritional and metabolic diseases</t>
    </r>
  </si>
  <si>
    <r>
      <t>ДУШЕВНИ ПОРЕМЕЋАЈИ  И ПОРЕМЕЋАЈИ ПОНАШАЊА/</t>
    </r>
    <r>
      <rPr>
        <b/>
        <i/>
        <sz val="11"/>
        <color indexed="8"/>
        <rFont val="Calibri"/>
        <family val="2"/>
      </rPr>
      <t>Mental and behavioural disorders</t>
    </r>
  </si>
  <si>
    <r>
      <t>БОЛЕСТИ НЕРВНОГ СИСТЕМА/</t>
    </r>
    <r>
      <rPr>
        <b/>
        <i/>
        <sz val="11"/>
        <color indexed="8"/>
        <rFont val="Calibri"/>
        <family val="2"/>
      </rPr>
      <t>Diseases of the nervous system</t>
    </r>
  </si>
  <si>
    <r>
      <t>БОЛЕСТИ ОКА И ПРИПОЈКА ОКА/</t>
    </r>
    <r>
      <rPr>
        <i/>
        <sz val="11"/>
        <color indexed="8"/>
        <rFont val="Calibri"/>
        <family val="2"/>
      </rPr>
      <t>Diseases of the eye and adnexa</t>
    </r>
  </si>
  <si>
    <r>
      <t>БОЛЕСТИ УВА И БОЛЕСТИ МАСТОИДНОГ НАСТАВКА/</t>
    </r>
    <r>
      <rPr>
        <b/>
        <i/>
        <sz val="11"/>
        <color indexed="8"/>
        <rFont val="Calibri"/>
        <family val="2"/>
      </rPr>
      <t>Diseases of the ear and mastoid process</t>
    </r>
  </si>
  <si>
    <r>
      <t>БОЛЕСТИ СИСТЕМА КРВОТОКА/</t>
    </r>
    <r>
      <rPr>
        <b/>
        <i/>
        <sz val="11"/>
        <color indexed="8"/>
        <rFont val="Calibri"/>
        <family val="2"/>
      </rPr>
      <t>Diseases of the circulatory system</t>
    </r>
  </si>
  <si>
    <r>
      <t>БОЛЕСТИ КОЖЕ И ПОТКОЖНОГ ТКИВА/</t>
    </r>
    <r>
      <rPr>
        <b/>
        <i/>
        <sz val="11"/>
        <color indexed="8"/>
        <rFont val="Calibri"/>
        <family val="2"/>
      </rPr>
      <t>Diseases of the skin and subcutaneous tissue</t>
    </r>
  </si>
  <si>
    <r>
      <t>БОЛЕСТИ МИШИЋНО-КОШТАНОГ СИСТЕМА И ВЕЗИВНОГ ТКИВА/</t>
    </r>
    <r>
      <rPr>
        <b/>
        <i/>
        <sz val="11"/>
        <color indexed="8"/>
        <rFont val="Calibri"/>
        <family val="2"/>
      </rPr>
      <t>Diseases of the musculoskeletal system and connective tissue</t>
    </r>
  </si>
  <si>
    <r>
      <t>БОЛЕСТИ МОКРАЋНО-ПОЛНОГ СИСТЕМА/</t>
    </r>
    <r>
      <rPr>
        <b/>
        <i/>
        <sz val="11"/>
        <color indexed="8"/>
        <rFont val="Calibri"/>
        <family val="2"/>
      </rPr>
      <t>Diseases of the genitourinary system</t>
    </r>
  </si>
  <si>
    <r>
      <t>ТРУДНОЋА, РАЂАЊЕ И БАБИЊЕ/</t>
    </r>
    <r>
      <rPr>
        <b/>
        <i/>
        <sz val="11"/>
        <color indexed="8"/>
        <rFont val="Calibri"/>
        <family val="2"/>
      </rPr>
      <t>Pregnancy, childbirth and the puerperium</t>
    </r>
  </si>
  <si>
    <r>
      <t>СТАЊА У ПОРОЂАЈНОМ ПЕРИОДУ/</t>
    </r>
    <r>
      <rPr>
        <b/>
        <i/>
        <sz val="11"/>
        <color indexed="8"/>
        <rFont val="Calibri"/>
        <family val="2"/>
      </rPr>
      <t>Certain conditions originating in the perinatal period</t>
    </r>
  </si>
  <si>
    <r>
      <t>СИМПТОМИ, ЗНАЦИ И ПАТОЛОШКИ КЛИНИЧКИ И ЛАБОРАТОРИЈСКИ  НАЛАЗИ/</t>
    </r>
    <r>
      <rPr>
        <b/>
        <i/>
        <sz val="11"/>
        <color indexed="8"/>
        <rFont val="Calibri"/>
        <family val="2"/>
      </rPr>
      <t>Symptoms, signs and abnormal clinical and laboratory findings, not elsewhere classified</t>
    </r>
  </si>
  <si>
    <r>
      <t>ПОВРЕДЕ, ТРОВАЊА И ПОСЛЕДИЦЕ ДЕЛОВАЊА СПОЉНИХ ФАКТОРА/</t>
    </r>
    <r>
      <rPr>
        <b/>
        <i/>
        <sz val="11"/>
        <color indexed="8"/>
        <rFont val="Calibri"/>
        <family val="2"/>
      </rPr>
      <t>Injury, poisoning and certain other consequences of external causes</t>
    </r>
  </si>
  <si>
    <r>
      <t>ФАКТОРИ КОЈИ УТИЧУ НА ЗДРАВСТВЕНО СТАЊЕ И КОНТАКТ СА ЗДРАВСТВЕНОМ СЛУЖБОМ/</t>
    </r>
    <r>
      <rPr>
        <b/>
        <i/>
        <sz val="11"/>
        <color indexed="8"/>
        <rFont val="Calibri"/>
        <family val="2"/>
      </rPr>
      <t>External causes of morbidity and mortality</t>
    </r>
  </si>
  <si>
    <r>
      <t>ШИФРА ЗА ПОСЕБНЕ НАМЕНЕ/</t>
    </r>
    <r>
      <rPr>
        <b/>
        <i/>
        <sz val="11"/>
        <color indexed="8"/>
        <rFont val="Calibri"/>
        <family val="2"/>
      </rPr>
      <t>Factors influencing health status and contact with health services</t>
    </r>
  </si>
  <si>
    <r>
      <t>Република Србија/</t>
    </r>
    <r>
      <rPr>
        <b/>
        <i/>
        <sz val="11"/>
        <color indexed="8"/>
        <rFont val="Calibri"/>
        <family val="2"/>
      </rPr>
      <t>Serbia</t>
    </r>
  </si>
  <si>
    <r>
      <t>ЗАРАЗНЕ И ПАРАЗИТАРНЕ БОЛЕСТИ/</t>
    </r>
    <r>
      <rPr>
        <b/>
        <i/>
        <sz val="11"/>
        <color indexed="8"/>
        <rFont val="Calibri"/>
        <family val="2"/>
      </rPr>
      <t>Certain infectious and parasitic diseases</t>
    </r>
  </si>
  <si>
    <r>
      <t>ТУМОРИ/</t>
    </r>
    <r>
      <rPr>
        <b/>
        <i/>
        <sz val="11"/>
        <color indexed="8"/>
        <rFont val="Calibri"/>
        <family val="2"/>
      </rPr>
      <t>Neoplasms</t>
    </r>
  </si>
  <si>
    <r>
      <t>БОЛЕСТИ ОКА И ПРИПОЈКА ОКА/</t>
    </r>
    <r>
      <rPr>
        <i/>
        <sz val="11"/>
        <color indexed="8"/>
        <rFont val="Calibri"/>
        <family val="2"/>
      </rPr>
      <t>Diseases of the eye and adnexa</t>
    </r>
  </si>
  <si>
    <t>Урођена инфекција и паразитарне болести/Congenital infectious and parasitic diseases</t>
  </si>
  <si>
    <t>P35-P37</t>
  </si>
  <si>
    <t>Хемолитичка болест – разарање црвених крвних зрнаца плода и новорођенчета/Haemolytic disease of fetus and newborn</t>
  </si>
  <si>
    <t>P55</t>
  </si>
  <si>
    <r>
      <rPr>
        <b/>
        <sz val="11"/>
        <color indexed="8"/>
        <rFont val="Calibri"/>
        <family val="2"/>
      </rPr>
      <t>Србија - Север/</t>
    </r>
    <r>
      <rPr>
        <sz val="11"/>
        <color indexed="8"/>
        <rFont val="Calibri"/>
        <family val="2"/>
      </rPr>
      <t xml:space="preserve"> </t>
    </r>
    <r>
      <rPr>
        <i/>
        <sz val="11"/>
        <color indexed="8"/>
        <rFont val="Calibri"/>
        <family val="2"/>
      </rPr>
      <t>Serbia- north</t>
    </r>
  </si>
  <si>
    <t>Србија - Југ/ Serbia - South</t>
  </si>
  <si>
    <r>
      <t>БОЛЕСТИ КРВИ И КРВОТВОРНИХ ОРГАНА И ПОРЕМЕЋАЈИ ИМУНИТЕТА/</t>
    </r>
    <r>
      <rPr>
        <b/>
        <i/>
        <sz val="11"/>
        <color indexed="8"/>
        <rFont val="Calibri"/>
        <family val="2"/>
      </rPr>
      <t>Diseases of the blood and blood-forming organs and certain disorders involving the immune mechanism</t>
    </r>
  </si>
  <si>
    <r>
      <t>БОЛЕСТИ ЖЛЕЗДА СА УНУТРАШЊИМ ЛУЧЕЊЕМ, ИСХРАНЕ И МЕТАБОЛИЗМА/</t>
    </r>
    <r>
      <rPr>
        <b/>
        <i/>
        <sz val="11"/>
        <color indexed="8"/>
        <rFont val="Calibri"/>
        <family val="2"/>
      </rPr>
      <t>Endocrine, nutritional and metabolic diseases</t>
    </r>
  </si>
  <si>
    <r>
      <t>ДУШЕВНИ ПОРЕМЕЋАЈИ  И ПОРЕМЕЋАЈИ ПОНАШАЊА/</t>
    </r>
    <r>
      <rPr>
        <b/>
        <i/>
        <sz val="11"/>
        <color indexed="8"/>
        <rFont val="Calibri"/>
        <family val="2"/>
      </rPr>
      <t>Mental and behavioural disorders</t>
    </r>
  </si>
  <si>
    <r>
      <t>БОЛЕСТИ НЕРВНОГ СИСТЕМА/</t>
    </r>
    <r>
      <rPr>
        <b/>
        <i/>
        <sz val="11"/>
        <color indexed="8"/>
        <rFont val="Calibri"/>
        <family val="2"/>
      </rPr>
      <t>Diseases of the nervous system</t>
    </r>
  </si>
  <si>
    <r>
      <t>БОЛЕСТИ ОКА И ПРИПОЈКА ОКА/</t>
    </r>
    <r>
      <rPr>
        <i/>
        <sz val="11"/>
        <color indexed="8"/>
        <rFont val="Calibri"/>
        <family val="2"/>
      </rPr>
      <t>Diseases of the eye and adnexa</t>
    </r>
  </si>
  <si>
    <r>
      <t>БОЛЕСТИ УВА И БОЛЕСТИ МАСТОИДНОГ НАСТАВКА/</t>
    </r>
    <r>
      <rPr>
        <b/>
        <i/>
        <sz val="11"/>
        <color indexed="8"/>
        <rFont val="Calibri"/>
        <family val="2"/>
      </rPr>
      <t>Diseases of the ear and mastoid process</t>
    </r>
  </si>
  <si>
    <r>
      <t>БОЛЕСТИ СИСТЕМА КРВОТОКА/</t>
    </r>
    <r>
      <rPr>
        <b/>
        <i/>
        <sz val="11"/>
        <color indexed="8"/>
        <rFont val="Calibri"/>
        <family val="2"/>
      </rPr>
      <t>Diseases of the circulatory system</t>
    </r>
  </si>
  <si>
    <r>
      <t>БОЛЕСТИ КОЖЕ И ПОТКОЖНОГ ТКИВА/</t>
    </r>
    <r>
      <rPr>
        <b/>
        <i/>
        <sz val="11"/>
        <color indexed="8"/>
        <rFont val="Calibri"/>
        <family val="2"/>
      </rPr>
      <t>Diseases of the skin and subcutaneous tissue</t>
    </r>
  </si>
  <si>
    <r>
      <t>БОЛЕСТИ МИШИЋНО-КОШТАНОГ СИСТЕМА И ВЕЗИВНОГ ТКИВА/</t>
    </r>
    <r>
      <rPr>
        <b/>
        <i/>
        <sz val="11"/>
        <color indexed="8"/>
        <rFont val="Calibri"/>
        <family val="2"/>
      </rPr>
      <t>Diseases of the musculoskeletal system and connective tissue</t>
    </r>
  </si>
  <si>
    <r>
      <t>БОЛЕСТИ МОКРАЋНО-ПОЛНОГ СИСТЕМА/</t>
    </r>
    <r>
      <rPr>
        <b/>
        <i/>
        <sz val="11"/>
        <color indexed="8"/>
        <rFont val="Calibri"/>
        <family val="2"/>
      </rPr>
      <t>Diseases of the genitourinary system</t>
    </r>
  </si>
  <si>
    <r>
      <t>ТРУДНОЋА, РАЂАЊЕ И БАБИЊЕ/</t>
    </r>
    <r>
      <rPr>
        <b/>
        <i/>
        <sz val="11"/>
        <color indexed="8"/>
        <rFont val="Calibri"/>
        <family val="2"/>
      </rPr>
      <t>Pregnancy, childbirth and the puerperium</t>
    </r>
  </si>
  <si>
    <r>
      <t>СТАЊА У ПОРОЂАЈНОМ ПЕРИОДУ/</t>
    </r>
    <r>
      <rPr>
        <b/>
        <i/>
        <sz val="11"/>
        <color indexed="8"/>
        <rFont val="Calibri"/>
        <family val="2"/>
      </rPr>
      <t>Certain conditions originating in the perinatal period</t>
    </r>
  </si>
  <si>
    <r>
      <t>СИМПТОМИ, ЗНАЦИ И ПАТОЛОШКИ КЛИНИЧКИ И ЛАБОРАТОРИЈСКИ  НАЛАЗИ/</t>
    </r>
    <r>
      <rPr>
        <b/>
        <i/>
        <sz val="11"/>
        <color indexed="8"/>
        <rFont val="Calibri"/>
        <family val="2"/>
      </rPr>
      <t>Symptoms, signs and abnormal clinical and laboratory findings, not elsewhere classified</t>
    </r>
  </si>
  <si>
    <r>
      <t>ПОВРЕДЕ, ТРОВАЊА И ПОСЛЕДИЦЕ ДЕЛОВАЊА СПОЉНИХ ФАКТОРА/</t>
    </r>
    <r>
      <rPr>
        <b/>
        <i/>
        <sz val="11"/>
        <color indexed="8"/>
        <rFont val="Calibri"/>
        <family val="2"/>
      </rPr>
      <t>Injury, poisoning and certain other consequences of external causes</t>
    </r>
  </si>
  <si>
    <r>
      <t>ФАКТОРИ КОЈИ УТИЧУ НА ЗДРАВСТВЕНО СТАЊЕ И КОНТАКТ СА ЗДРАВСТВЕНОМ СЛУЖБОМ/</t>
    </r>
    <r>
      <rPr>
        <b/>
        <i/>
        <sz val="11"/>
        <color indexed="8"/>
        <rFont val="Calibri"/>
        <family val="2"/>
      </rPr>
      <t>External causes of morbidity and mortality</t>
    </r>
  </si>
  <si>
    <r>
      <t>ШИФРА ЗА ПОСЕБНЕ НАМЕНЕ/</t>
    </r>
    <r>
      <rPr>
        <b/>
        <i/>
        <sz val="11"/>
        <color indexed="8"/>
        <rFont val="Calibri"/>
        <family val="2"/>
      </rPr>
      <t>Factors influencing health status and contact with health services</t>
    </r>
  </si>
  <si>
    <r>
      <t>ЗАРАЗНЕ И ПАРАЗИТАРНЕ БОЛЕСТИ/</t>
    </r>
    <r>
      <rPr>
        <b/>
        <i/>
        <sz val="11"/>
        <color indexed="8"/>
        <rFont val="Calibri"/>
        <family val="2"/>
      </rPr>
      <t>Certain infectious and parasitic diseases</t>
    </r>
  </si>
  <si>
    <r>
      <t>ТУМОРИ/</t>
    </r>
    <r>
      <rPr>
        <b/>
        <i/>
        <sz val="11"/>
        <color indexed="8"/>
        <rFont val="Calibri"/>
        <family val="2"/>
      </rPr>
      <t>Neoplasms</t>
    </r>
  </si>
  <si>
    <t>3.1.1. Здравствени радници -  здравствена заштита одраслог становништва по окрузима</t>
  </si>
  <si>
    <t>НСТЈ ниво 1</t>
  </si>
  <si>
    <t>Доктори медицине, укупно</t>
  </si>
  <si>
    <t>Доктори медицине, општа медицина</t>
  </si>
  <si>
    <t>Доктори медицине, на специјализацији</t>
  </si>
  <si>
    <t>Доктори медицине, специјалисти</t>
  </si>
  <si>
    <t>Медицинске сестре - техничари</t>
  </si>
  <si>
    <t>NSTJ level 1</t>
  </si>
  <si>
    <t>Physicians, total</t>
  </si>
  <si>
    <t>Physicians, General Practitioners</t>
  </si>
  <si>
    <t>Physicians, In medical training</t>
  </si>
  <si>
    <t>Physicians, Specialists</t>
  </si>
  <si>
    <t>Nurses</t>
  </si>
  <si>
    <t>Република Србија / Serbia</t>
  </si>
  <si>
    <t>Србија-југ / Serbia-south</t>
  </si>
  <si>
    <t>Посете у ординацији</t>
  </si>
  <si>
    <t>Кућне посете</t>
  </si>
  <si>
    <t>Систематски прегледи</t>
  </si>
  <si>
    <t>Контролни прегледи</t>
  </si>
  <si>
    <t>код лекара</t>
  </si>
  <si>
    <t>код осталих медицинских радника</t>
  </si>
  <si>
    <t>лекара</t>
  </si>
  <si>
    <t>осталих мед. радника</t>
  </si>
  <si>
    <t>свега</t>
  </si>
  <si>
    <t>од тога прве</t>
  </si>
  <si>
    <t>Office visits</t>
  </si>
  <si>
    <t>Home visits</t>
  </si>
  <si>
    <t>To doctors</t>
  </si>
  <si>
    <t>To other medical staff</t>
  </si>
  <si>
    <t>Doctors</t>
  </si>
  <si>
    <t>Other medical staff</t>
  </si>
  <si>
    <t>Sistematic check-ups</t>
  </si>
  <si>
    <t>Follow-up examinations</t>
  </si>
  <si>
    <t>Total</t>
  </si>
  <si>
    <t>Of which first v.</t>
  </si>
  <si>
    <t>Психолози</t>
  </si>
  <si>
    <t>Psychologists</t>
  </si>
  <si>
    <t>Остале посете</t>
  </si>
  <si>
    <t>психолога</t>
  </si>
  <si>
    <t>логопеда</t>
  </si>
  <si>
    <t>школама</t>
  </si>
  <si>
    <t>школским кухињама</t>
  </si>
  <si>
    <t>Visits to</t>
  </si>
  <si>
    <t>Other visits</t>
  </si>
  <si>
    <t>Systematic check-ups</t>
  </si>
  <si>
    <t>Folow-up examinations</t>
  </si>
  <si>
    <t>Psyhologist</t>
  </si>
  <si>
    <t>To schools</t>
  </si>
  <si>
    <t>To school kitchens</t>
  </si>
  <si>
    <t>3.3. Здравствена заштита жена</t>
  </si>
  <si>
    <t>3.3.1 Здравствени радници - здравствена заштите жена по окрузима</t>
  </si>
  <si>
    <t>3.4.Медицина рада</t>
  </si>
  <si>
    <t>3.4.1 Здравствени радници - медицина рада по окрузима</t>
  </si>
  <si>
    <t>3.5. Стоматолошка здравствена заштита</t>
  </si>
  <si>
    <t>Доктори стоматологије, укупно</t>
  </si>
  <si>
    <t>Доктори стоматологије</t>
  </si>
  <si>
    <t>Доктори стоматологије, на специјализацији</t>
  </si>
  <si>
    <t>Доктори стоматологије, специјалисти</t>
  </si>
  <si>
    <t>Стоматолошке сестре</t>
  </si>
  <si>
    <t>Зубни техничари</t>
  </si>
  <si>
    <t>Dentists, total</t>
  </si>
  <si>
    <t>Dentists, non-specialists</t>
  </si>
  <si>
    <t>Dentists, in specialist training</t>
  </si>
  <si>
    <t>Dentists, Specialists</t>
  </si>
  <si>
    <t>Dental asistants</t>
  </si>
  <si>
    <t>Dental technicians</t>
  </si>
  <si>
    <t>Посете</t>
  </si>
  <si>
    <t>Серијски прегледи</t>
  </si>
  <si>
    <t>Извршени радови</t>
  </si>
  <si>
    <t>пломбирани зуби</t>
  </si>
  <si>
    <t>хируршке интервенције</t>
  </si>
  <si>
    <t>протетски радови</t>
  </si>
  <si>
    <t>ортодонција</t>
  </si>
  <si>
    <t>лечење меких ткива</t>
  </si>
  <si>
    <t>без лечења</t>
  </si>
  <si>
    <t>са лечењем</t>
  </si>
  <si>
    <t>извађени зуби</t>
  </si>
  <si>
    <t>остале интервенције</t>
  </si>
  <si>
    <t>покретне протезе</t>
  </si>
  <si>
    <t>фиксне протезе</t>
  </si>
  <si>
    <t>Visits</t>
  </si>
  <si>
    <t>Serial examinations</t>
  </si>
  <si>
    <t>Work performed</t>
  </si>
  <si>
    <t>Fillings</t>
  </si>
  <si>
    <t>Surgical interventions</t>
  </si>
  <si>
    <t>Prosthodontic work</t>
  </si>
  <si>
    <t>Orthodontic work</t>
  </si>
  <si>
    <t>Soft tissue treatment</t>
  </si>
  <si>
    <t>No treatment</t>
  </si>
  <si>
    <t>With treatment</t>
  </si>
  <si>
    <t>Extracted teeth</t>
  </si>
  <si>
    <t>Other interventions</t>
  </si>
  <si>
    <t>Movable dentures</t>
  </si>
  <si>
    <t>Fixed dentures</t>
  </si>
  <si>
    <t>Speech terapist</t>
  </si>
  <si>
    <t>A34-A35</t>
  </si>
  <si>
    <t>A37</t>
  </si>
  <si>
    <t>A50</t>
  </si>
  <si>
    <t>A71</t>
  </si>
  <si>
    <t>U04</t>
  </si>
  <si>
    <t>U09</t>
  </si>
  <si>
    <t>U10</t>
  </si>
  <si>
    <t>U11</t>
  </si>
  <si>
    <t>Порођајне повреде новорођенчета</t>
  </si>
  <si>
    <t xml:space="preserve">Недостатак кисеоника у материци и гушење новорођенчета узроковано </t>
  </si>
  <si>
    <t>Порођајни тетанус и други тетанус/Other tetanus</t>
  </si>
  <si>
    <t>Велики кашаљ/Whooping cough</t>
  </si>
  <si>
    <t>Урођени сифилис/Congenital syphilis</t>
  </si>
  <si>
    <t>Трахом/Trachoma</t>
  </si>
  <si>
    <t>ТУМОРИ/Neoplasms</t>
  </si>
  <si>
    <t>Потреба за имунизацијом против COVID 19/Need for immunization against COVID-19</t>
  </si>
  <si>
    <t>Хитна употреба – Мултисистемски инфламаторни синдром повезан са COVID 19/Multisystem inflammatory syndrome associated with COVID-19</t>
  </si>
  <si>
    <t>Хитна употреба – Пост COVID 19/Post COVID-19 condition</t>
  </si>
  <si>
    <t>Хитна употреба U07 (КОВИД 19-U07.1, U07.2)/COVID-19, virus identified,COVID-19, virus not identified</t>
  </si>
  <si>
    <t>Тешки акутни респираторни синдром - SARS/Severe acute respiratory syndrome [SARS]</t>
  </si>
  <si>
    <t>СТАЊА У ПОРОЂАЈНОМ ПЕРИОДУ/Certain conditions originating in the perinatal period</t>
  </si>
  <si>
    <t xml:space="preserve">I </t>
  </si>
  <si>
    <t>ЗАРАЗНЕ И ПАРАЗИТАРНЕ БОЛЕСТИ</t>
  </si>
  <si>
    <t>А00-Б99</t>
  </si>
  <si>
    <t>Дефектолози</t>
  </si>
  <si>
    <t>Логопеди</t>
  </si>
  <si>
    <t>Defectologists</t>
  </si>
  <si>
    <t>Speech therapists</t>
  </si>
  <si>
    <t/>
  </si>
  <si>
    <r>
      <rPr>
        <b/>
        <sz val="11"/>
        <color indexed="8"/>
        <rFont val="Calibri"/>
        <family val="2"/>
      </rPr>
      <t>Севернобачка</t>
    </r>
    <r>
      <rPr>
        <i/>
        <sz val="11"/>
        <color indexed="8"/>
        <rFont val="Calibri"/>
        <family val="2"/>
      </rPr>
      <t xml:space="preserve">
Severnobacka</t>
    </r>
  </si>
  <si>
    <r>
      <rPr>
        <b/>
        <sz val="11"/>
        <color indexed="8"/>
        <rFont val="Calibri"/>
        <family val="2"/>
      </rPr>
      <t>Средњебанатска</t>
    </r>
    <r>
      <rPr>
        <i/>
        <sz val="11"/>
        <color indexed="8"/>
        <rFont val="Calibri"/>
        <family val="2"/>
      </rPr>
      <t xml:space="preserve">
Srednjebanatska</t>
    </r>
  </si>
  <si>
    <r>
      <rPr>
        <b/>
        <sz val="11"/>
        <color indexed="8"/>
        <rFont val="Calibri"/>
        <family val="2"/>
      </rPr>
      <t>Севернобанатска</t>
    </r>
    <r>
      <rPr>
        <i/>
        <sz val="11"/>
        <color indexed="8"/>
        <rFont val="Calibri"/>
        <family val="2"/>
      </rPr>
      <t xml:space="preserve">
Severnobanatska</t>
    </r>
  </si>
  <si>
    <r>
      <rPr>
        <b/>
        <sz val="11"/>
        <color indexed="8"/>
        <rFont val="Calibri"/>
        <family val="2"/>
      </rPr>
      <t>Јужнобанатска</t>
    </r>
    <r>
      <rPr>
        <i/>
        <sz val="11"/>
        <color indexed="8"/>
        <rFont val="Calibri"/>
        <family val="2"/>
      </rPr>
      <t xml:space="preserve">
Juznobanatska</t>
    </r>
  </si>
  <si>
    <r>
      <rPr>
        <b/>
        <sz val="11"/>
        <color indexed="8"/>
        <rFont val="Calibri"/>
        <family val="2"/>
      </rPr>
      <t>Западнобачка</t>
    </r>
    <r>
      <rPr>
        <i/>
        <sz val="11"/>
        <color indexed="8"/>
        <rFont val="Calibri"/>
        <family val="2"/>
      </rPr>
      <t xml:space="preserve">
Zapadnobacka</t>
    </r>
  </si>
  <si>
    <r>
      <rPr>
        <b/>
        <sz val="11"/>
        <color indexed="8"/>
        <rFont val="Calibri"/>
        <family val="2"/>
      </rPr>
      <t>Јужнобачка</t>
    </r>
    <r>
      <rPr>
        <i/>
        <sz val="11"/>
        <color indexed="8"/>
        <rFont val="Calibri"/>
        <family val="2"/>
      </rPr>
      <t xml:space="preserve">
Juznobacka</t>
    </r>
  </si>
  <si>
    <r>
      <rPr>
        <b/>
        <sz val="11"/>
        <color indexed="8"/>
        <rFont val="Calibri"/>
        <family val="2"/>
      </rPr>
      <t>Сремска</t>
    </r>
    <r>
      <rPr>
        <i/>
        <sz val="11"/>
        <color indexed="8"/>
        <rFont val="Calibri"/>
        <family val="2"/>
      </rPr>
      <t xml:space="preserve">
Sremska</t>
    </r>
  </si>
  <si>
    <r>
      <rPr>
        <b/>
        <sz val="11"/>
        <color indexed="8"/>
        <rFont val="Calibri"/>
        <family val="2"/>
      </rPr>
      <t>Београдска</t>
    </r>
    <r>
      <rPr>
        <i/>
        <sz val="11"/>
        <color indexed="8"/>
        <rFont val="Calibri"/>
        <family val="2"/>
      </rPr>
      <t xml:space="preserve">
Beogradska</t>
    </r>
  </si>
  <si>
    <r>
      <rPr>
        <b/>
        <sz val="11"/>
        <color indexed="8"/>
        <rFont val="Calibri"/>
        <family val="2"/>
      </rPr>
      <t>Мачванска</t>
    </r>
    <r>
      <rPr>
        <i/>
        <sz val="11"/>
        <color indexed="8"/>
        <rFont val="Calibri"/>
        <family val="2"/>
      </rPr>
      <t xml:space="preserve">
Macvanska</t>
    </r>
  </si>
  <si>
    <r>
      <rPr>
        <b/>
        <sz val="11"/>
        <color indexed="8"/>
        <rFont val="Calibri"/>
        <family val="2"/>
      </rPr>
      <t>Колубарска</t>
    </r>
    <r>
      <rPr>
        <i/>
        <sz val="11"/>
        <color indexed="8"/>
        <rFont val="Calibri"/>
        <family val="2"/>
      </rPr>
      <t xml:space="preserve">
Kolubarska</t>
    </r>
  </si>
  <si>
    <r>
      <rPr>
        <b/>
        <sz val="11"/>
        <color indexed="8"/>
        <rFont val="Calibri"/>
        <family val="2"/>
      </rPr>
      <t>Подунавска</t>
    </r>
    <r>
      <rPr>
        <i/>
        <sz val="11"/>
        <color indexed="8"/>
        <rFont val="Calibri"/>
        <family val="2"/>
      </rPr>
      <t xml:space="preserve">
Podunavska</t>
    </r>
  </si>
  <si>
    <r>
      <rPr>
        <b/>
        <sz val="11"/>
        <color indexed="8"/>
        <rFont val="Calibri"/>
        <family val="2"/>
      </rPr>
      <t>Браничевска</t>
    </r>
    <r>
      <rPr>
        <i/>
        <sz val="11"/>
        <color indexed="8"/>
        <rFont val="Calibri"/>
        <family val="2"/>
      </rPr>
      <t xml:space="preserve">
Branicevska</t>
    </r>
  </si>
  <si>
    <r>
      <rPr>
        <b/>
        <sz val="11"/>
        <color indexed="8"/>
        <rFont val="Calibri"/>
        <family val="2"/>
      </rPr>
      <t>Шумадијска</t>
    </r>
    <r>
      <rPr>
        <i/>
        <sz val="11"/>
        <color indexed="8"/>
        <rFont val="Calibri"/>
        <family val="2"/>
      </rPr>
      <t xml:space="preserve">
Sumadijska</t>
    </r>
  </si>
  <si>
    <r>
      <rPr>
        <b/>
        <sz val="11"/>
        <color indexed="8"/>
        <rFont val="Calibri"/>
        <family val="2"/>
      </rPr>
      <t>Поморавска</t>
    </r>
    <r>
      <rPr>
        <i/>
        <sz val="11"/>
        <color indexed="8"/>
        <rFont val="Calibri"/>
        <family val="2"/>
      </rPr>
      <t xml:space="preserve">
Pomoravska</t>
    </r>
  </si>
  <si>
    <r>
      <rPr>
        <b/>
        <sz val="11"/>
        <color indexed="8"/>
        <rFont val="Calibri"/>
        <family val="2"/>
      </rPr>
      <t>Борска</t>
    </r>
    <r>
      <rPr>
        <i/>
        <sz val="11"/>
        <color indexed="8"/>
        <rFont val="Calibri"/>
        <family val="2"/>
      </rPr>
      <t xml:space="preserve">
Borska</t>
    </r>
  </si>
  <si>
    <r>
      <rPr>
        <b/>
        <sz val="11"/>
        <color indexed="8"/>
        <rFont val="Calibri"/>
        <family val="2"/>
      </rPr>
      <t>Зајечарска</t>
    </r>
    <r>
      <rPr>
        <i/>
        <sz val="11"/>
        <color indexed="8"/>
        <rFont val="Calibri"/>
        <family val="2"/>
      </rPr>
      <t xml:space="preserve">
Zajecarska</t>
    </r>
  </si>
  <si>
    <r>
      <rPr>
        <b/>
        <sz val="11"/>
        <color indexed="8"/>
        <rFont val="Calibri"/>
        <family val="2"/>
      </rPr>
      <t>Златиборска</t>
    </r>
    <r>
      <rPr>
        <i/>
        <sz val="11"/>
        <color indexed="8"/>
        <rFont val="Calibri"/>
        <family val="2"/>
      </rPr>
      <t xml:space="preserve">
Zlatiborska</t>
    </r>
  </si>
  <si>
    <r>
      <rPr>
        <b/>
        <sz val="11"/>
        <color indexed="8"/>
        <rFont val="Calibri"/>
        <family val="2"/>
      </rPr>
      <t>Моравичка</t>
    </r>
    <r>
      <rPr>
        <i/>
        <sz val="11"/>
        <color indexed="8"/>
        <rFont val="Calibri"/>
        <family val="2"/>
      </rPr>
      <t xml:space="preserve">
Moravicka</t>
    </r>
  </si>
  <si>
    <r>
      <rPr>
        <b/>
        <sz val="11"/>
        <color indexed="8"/>
        <rFont val="Calibri"/>
        <family val="2"/>
      </rPr>
      <t>Рашка</t>
    </r>
    <r>
      <rPr>
        <i/>
        <sz val="11"/>
        <color indexed="8"/>
        <rFont val="Calibri"/>
        <family val="2"/>
      </rPr>
      <t xml:space="preserve">
Raska</t>
    </r>
  </si>
  <si>
    <r>
      <rPr>
        <b/>
        <sz val="11"/>
        <color indexed="8"/>
        <rFont val="Calibri"/>
        <family val="2"/>
      </rPr>
      <t>Расинска</t>
    </r>
    <r>
      <rPr>
        <i/>
        <sz val="11"/>
        <color indexed="8"/>
        <rFont val="Calibri"/>
        <family val="2"/>
      </rPr>
      <t xml:space="preserve">
Rasinska</t>
    </r>
  </si>
  <si>
    <r>
      <rPr>
        <b/>
        <sz val="11"/>
        <color indexed="8"/>
        <rFont val="Calibri"/>
        <family val="2"/>
      </rPr>
      <t>Нишавска</t>
    </r>
    <r>
      <rPr>
        <i/>
        <sz val="11"/>
        <color indexed="8"/>
        <rFont val="Calibri"/>
        <family val="2"/>
      </rPr>
      <t xml:space="preserve">
Nisavska</t>
    </r>
  </si>
  <si>
    <r>
      <rPr>
        <b/>
        <sz val="11"/>
        <color indexed="8"/>
        <rFont val="Calibri"/>
        <family val="2"/>
      </rPr>
      <t>Топличка</t>
    </r>
    <r>
      <rPr>
        <i/>
        <sz val="11"/>
        <color indexed="8"/>
        <rFont val="Calibri"/>
        <family val="2"/>
      </rPr>
      <t xml:space="preserve">
Toplicka</t>
    </r>
  </si>
  <si>
    <r>
      <rPr>
        <b/>
        <sz val="11"/>
        <color indexed="8"/>
        <rFont val="Calibri"/>
        <family val="2"/>
      </rPr>
      <t>Пиротска</t>
    </r>
    <r>
      <rPr>
        <i/>
        <sz val="11"/>
        <color indexed="8"/>
        <rFont val="Calibri"/>
        <family val="2"/>
      </rPr>
      <t xml:space="preserve">
Pirotska</t>
    </r>
  </si>
  <si>
    <r>
      <rPr>
        <b/>
        <sz val="11"/>
        <color indexed="8"/>
        <rFont val="Calibri"/>
        <family val="2"/>
      </rPr>
      <t>Јабланичка</t>
    </r>
    <r>
      <rPr>
        <i/>
        <sz val="11"/>
        <color indexed="8"/>
        <rFont val="Calibri"/>
        <family val="2"/>
      </rPr>
      <t xml:space="preserve">
Jablanicka</t>
    </r>
  </si>
  <si>
    <r>
      <rPr>
        <b/>
        <sz val="11"/>
        <color indexed="8"/>
        <rFont val="Calibri"/>
        <family val="2"/>
      </rPr>
      <t>Пчињска</t>
    </r>
    <r>
      <rPr>
        <sz val="11"/>
        <color indexed="8"/>
        <rFont val="Calibri"/>
        <family val="2"/>
      </rPr>
      <t xml:space="preserve">
Pcinjska</t>
    </r>
  </si>
  <si>
    <r>
      <t xml:space="preserve">Република Србија / </t>
    </r>
    <r>
      <rPr>
        <b/>
        <i/>
        <sz val="11"/>
        <color indexed="8"/>
        <rFont val="Calibri"/>
        <family val="2"/>
      </rPr>
      <t>Serbia</t>
    </r>
  </si>
  <si>
    <r>
      <t xml:space="preserve">Србија-север / </t>
    </r>
    <r>
      <rPr>
        <b/>
        <i/>
        <sz val="11"/>
        <color indexed="8"/>
        <rFont val="Calibri"/>
        <family val="2"/>
      </rPr>
      <t>Serbia-north</t>
    </r>
  </si>
  <si>
    <r>
      <rPr>
        <b/>
        <sz val="11"/>
        <color indexed="8"/>
        <rFont val="Calibri"/>
        <family val="2"/>
      </rPr>
      <t>Регион/област</t>
    </r>
    <r>
      <rPr>
        <b/>
        <i/>
        <sz val="11"/>
        <color indexed="8"/>
        <rFont val="Calibri"/>
        <family val="2"/>
      </rPr>
      <t xml:space="preserve">
</t>
    </r>
    <r>
      <rPr>
        <i/>
        <sz val="11"/>
        <color indexed="8"/>
        <rFont val="Calibri"/>
        <family val="2"/>
      </rPr>
      <t>Region/area</t>
    </r>
  </si>
  <si>
    <r>
      <t xml:space="preserve">Република Србија / </t>
    </r>
    <r>
      <rPr>
        <b/>
        <i/>
        <sz val="11"/>
        <color indexed="8"/>
        <rFont val="Calibri"/>
        <family val="2"/>
        <scheme val="minor"/>
      </rPr>
      <t>Serbia</t>
    </r>
  </si>
  <si>
    <r>
      <t xml:space="preserve">Србија-север / </t>
    </r>
    <r>
      <rPr>
        <b/>
        <i/>
        <sz val="11"/>
        <color indexed="8"/>
        <rFont val="Calibri"/>
        <family val="2"/>
        <scheme val="minor"/>
      </rPr>
      <t>Serbia-north</t>
    </r>
  </si>
  <si>
    <r>
      <rPr>
        <b/>
        <sz val="11"/>
        <color indexed="8"/>
        <rFont val="Calibri"/>
        <family val="2"/>
        <scheme val="minor"/>
      </rPr>
      <t>Севернобачка</t>
    </r>
    <r>
      <rPr>
        <i/>
        <sz val="11"/>
        <color indexed="8"/>
        <rFont val="Calibri"/>
        <family val="2"/>
        <scheme val="minor"/>
      </rPr>
      <t xml:space="preserve">
Severnobacka</t>
    </r>
  </si>
  <si>
    <r>
      <rPr>
        <b/>
        <sz val="11"/>
        <color indexed="8"/>
        <rFont val="Calibri"/>
        <family val="2"/>
        <scheme val="minor"/>
      </rPr>
      <t>Средњебанатска</t>
    </r>
    <r>
      <rPr>
        <i/>
        <sz val="11"/>
        <color indexed="8"/>
        <rFont val="Calibri"/>
        <family val="2"/>
        <scheme val="minor"/>
      </rPr>
      <t xml:space="preserve">
Srednjebanatska</t>
    </r>
  </si>
  <si>
    <r>
      <rPr>
        <b/>
        <sz val="11"/>
        <color indexed="8"/>
        <rFont val="Calibri"/>
        <family val="2"/>
        <scheme val="minor"/>
      </rPr>
      <t>Севернобанатска</t>
    </r>
    <r>
      <rPr>
        <i/>
        <sz val="11"/>
        <color indexed="8"/>
        <rFont val="Calibri"/>
        <family val="2"/>
        <scheme val="minor"/>
      </rPr>
      <t xml:space="preserve">
Severnobanatska</t>
    </r>
  </si>
  <si>
    <r>
      <rPr>
        <b/>
        <sz val="11"/>
        <color indexed="8"/>
        <rFont val="Calibri"/>
        <family val="2"/>
        <scheme val="minor"/>
      </rPr>
      <t>Јужнобанатска</t>
    </r>
    <r>
      <rPr>
        <i/>
        <sz val="11"/>
        <color indexed="8"/>
        <rFont val="Calibri"/>
        <family val="2"/>
        <scheme val="minor"/>
      </rPr>
      <t xml:space="preserve">
Juznobanatska</t>
    </r>
  </si>
  <si>
    <r>
      <rPr>
        <b/>
        <sz val="11"/>
        <color indexed="8"/>
        <rFont val="Calibri"/>
        <family val="2"/>
        <scheme val="minor"/>
      </rPr>
      <t>Западнобачка</t>
    </r>
    <r>
      <rPr>
        <i/>
        <sz val="11"/>
        <color indexed="8"/>
        <rFont val="Calibri"/>
        <family val="2"/>
        <scheme val="minor"/>
      </rPr>
      <t xml:space="preserve">
Zapadnobacka</t>
    </r>
  </si>
  <si>
    <r>
      <rPr>
        <b/>
        <sz val="11"/>
        <color indexed="8"/>
        <rFont val="Calibri"/>
        <family val="2"/>
        <scheme val="minor"/>
      </rPr>
      <t>Јужнобачка</t>
    </r>
    <r>
      <rPr>
        <i/>
        <sz val="11"/>
        <color indexed="8"/>
        <rFont val="Calibri"/>
        <family val="2"/>
        <scheme val="minor"/>
      </rPr>
      <t xml:space="preserve">
Juznobacka</t>
    </r>
  </si>
  <si>
    <r>
      <rPr>
        <b/>
        <sz val="11"/>
        <color indexed="8"/>
        <rFont val="Calibri"/>
        <family val="2"/>
        <scheme val="minor"/>
      </rPr>
      <t>Сремска</t>
    </r>
    <r>
      <rPr>
        <i/>
        <sz val="11"/>
        <color indexed="8"/>
        <rFont val="Calibri"/>
        <family val="2"/>
        <scheme val="minor"/>
      </rPr>
      <t xml:space="preserve">
Sremska</t>
    </r>
  </si>
  <si>
    <r>
      <rPr>
        <b/>
        <sz val="11"/>
        <color indexed="8"/>
        <rFont val="Calibri"/>
        <family val="2"/>
        <scheme val="minor"/>
      </rPr>
      <t>Београдска</t>
    </r>
    <r>
      <rPr>
        <i/>
        <sz val="11"/>
        <color indexed="8"/>
        <rFont val="Calibri"/>
        <family val="2"/>
        <scheme val="minor"/>
      </rPr>
      <t xml:space="preserve">
Beogradska</t>
    </r>
  </si>
  <si>
    <r>
      <rPr>
        <b/>
        <sz val="11"/>
        <color indexed="8"/>
        <rFont val="Calibri"/>
        <family val="2"/>
        <scheme val="minor"/>
      </rPr>
      <t>Мачванска</t>
    </r>
    <r>
      <rPr>
        <i/>
        <sz val="11"/>
        <color indexed="8"/>
        <rFont val="Calibri"/>
        <family val="2"/>
        <scheme val="minor"/>
      </rPr>
      <t xml:space="preserve">
Macvanska</t>
    </r>
  </si>
  <si>
    <r>
      <rPr>
        <b/>
        <sz val="11"/>
        <color indexed="8"/>
        <rFont val="Calibri"/>
        <family val="2"/>
        <scheme val="minor"/>
      </rPr>
      <t>Колубарска</t>
    </r>
    <r>
      <rPr>
        <i/>
        <sz val="11"/>
        <color indexed="8"/>
        <rFont val="Calibri"/>
        <family val="2"/>
        <scheme val="minor"/>
      </rPr>
      <t xml:space="preserve">
Kolubarska</t>
    </r>
  </si>
  <si>
    <r>
      <rPr>
        <b/>
        <sz val="11"/>
        <color indexed="8"/>
        <rFont val="Calibri"/>
        <family val="2"/>
        <scheme val="minor"/>
      </rPr>
      <t>Подунавска</t>
    </r>
    <r>
      <rPr>
        <i/>
        <sz val="11"/>
        <color indexed="8"/>
        <rFont val="Calibri"/>
        <family val="2"/>
        <scheme val="minor"/>
      </rPr>
      <t xml:space="preserve">
Podunavska</t>
    </r>
  </si>
  <si>
    <r>
      <rPr>
        <b/>
        <sz val="11"/>
        <color indexed="8"/>
        <rFont val="Calibri"/>
        <family val="2"/>
        <scheme val="minor"/>
      </rPr>
      <t>Браничевска</t>
    </r>
    <r>
      <rPr>
        <i/>
        <sz val="11"/>
        <color indexed="8"/>
        <rFont val="Calibri"/>
        <family val="2"/>
        <scheme val="minor"/>
      </rPr>
      <t xml:space="preserve">
Branicevska</t>
    </r>
  </si>
  <si>
    <r>
      <rPr>
        <b/>
        <sz val="11"/>
        <color indexed="8"/>
        <rFont val="Calibri"/>
        <family val="2"/>
        <scheme val="minor"/>
      </rPr>
      <t>Шумадијска</t>
    </r>
    <r>
      <rPr>
        <i/>
        <sz val="11"/>
        <color indexed="8"/>
        <rFont val="Calibri"/>
        <family val="2"/>
        <scheme val="minor"/>
      </rPr>
      <t xml:space="preserve">
Sumadijska</t>
    </r>
  </si>
  <si>
    <r>
      <rPr>
        <b/>
        <sz val="11"/>
        <color indexed="8"/>
        <rFont val="Calibri"/>
        <family val="2"/>
        <scheme val="minor"/>
      </rPr>
      <t>Поморавска</t>
    </r>
    <r>
      <rPr>
        <i/>
        <sz val="11"/>
        <color indexed="8"/>
        <rFont val="Calibri"/>
        <family val="2"/>
        <scheme val="minor"/>
      </rPr>
      <t xml:space="preserve">
Pomoravska</t>
    </r>
  </si>
  <si>
    <r>
      <rPr>
        <b/>
        <sz val="11"/>
        <color indexed="8"/>
        <rFont val="Calibri"/>
        <family val="2"/>
        <scheme val="minor"/>
      </rPr>
      <t>Борска</t>
    </r>
    <r>
      <rPr>
        <i/>
        <sz val="11"/>
        <color indexed="8"/>
        <rFont val="Calibri"/>
        <family val="2"/>
        <scheme val="minor"/>
      </rPr>
      <t xml:space="preserve">
Borska</t>
    </r>
  </si>
  <si>
    <r>
      <rPr>
        <b/>
        <sz val="11"/>
        <color indexed="8"/>
        <rFont val="Calibri"/>
        <family val="2"/>
        <scheme val="minor"/>
      </rPr>
      <t>Зајечарска</t>
    </r>
    <r>
      <rPr>
        <i/>
        <sz val="11"/>
        <color indexed="8"/>
        <rFont val="Calibri"/>
        <family val="2"/>
        <scheme val="minor"/>
      </rPr>
      <t xml:space="preserve">
Zajecarska</t>
    </r>
  </si>
  <si>
    <r>
      <rPr>
        <b/>
        <sz val="11"/>
        <color indexed="8"/>
        <rFont val="Calibri"/>
        <family val="2"/>
        <scheme val="minor"/>
      </rPr>
      <t>Златиборска</t>
    </r>
    <r>
      <rPr>
        <i/>
        <sz val="11"/>
        <color indexed="8"/>
        <rFont val="Calibri"/>
        <family val="2"/>
        <scheme val="minor"/>
      </rPr>
      <t xml:space="preserve">
Zlatiborska</t>
    </r>
  </si>
  <si>
    <r>
      <rPr>
        <b/>
        <sz val="11"/>
        <color indexed="8"/>
        <rFont val="Calibri"/>
        <family val="2"/>
        <scheme val="minor"/>
      </rPr>
      <t>Моравичка</t>
    </r>
    <r>
      <rPr>
        <i/>
        <sz val="11"/>
        <color indexed="8"/>
        <rFont val="Calibri"/>
        <family val="2"/>
        <scheme val="minor"/>
      </rPr>
      <t xml:space="preserve">
Moravicka</t>
    </r>
  </si>
  <si>
    <r>
      <rPr>
        <b/>
        <sz val="11"/>
        <color indexed="8"/>
        <rFont val="Calibri"/>
        <family val="2"/>
        <scheme val="minor"/>
      </rPr>
      <t>Рашка</t>
    </r>
    <r>
      <rPr>
        <i/>
        <sz val="11"/>
        <color indexed="8"/>
        <rFont val="Calibri"/>
        <family val="2"/>
        <scheme val="minor"/>
      </rPr>
      <t xml:space="preserve">
Raska</t>
    </r>
  </si>
  <si>
    <r>
      <rPr>
        <b/>
        <sz val="11"/>
        <color indexed="8"/>
        <rFont val="Calibri"/>
        <family val="2"/>
        <scheme val="minor"/>
      </rPr>
      <t>Расинска</t>
    </r>
    <r>
      <rPr>
        <i/>
        <sz val="11"/>
        <color indexed="8"/>
        <rFont val="Calibri"/>
        <family val="2"/>
        <scheme val="minor"/>
      </rPr>
      <t xml:space="preserve">
Rasinska</t>
    </r>
  </si>
  <si>
    <r>
      <rPr>
        <b/>
        <sz val="11"/>
        <color indexed="8"/>
        <rFont val="Calibri"/>
        <family val="2"/>
        <scheme val="minor"/>
      </rPr>
      <t>Нишавска</t>
    </r>
    <r>
      <rPr>
        <i/>
        <sz val="11"/>
        <color indexed="8"/>
        <rFont val="Calibri"/>
        <family val="2"/>
        <scheme val="minor"/>
      </rPr>
      <t xml:space="preserve">
Nisavska</t>
    </r>
  </si>
  <si>
    <r>
      <rPr>
        <b/>
        <sz val="11"/>
        <color indexed="8"/>
        <rFont val="Calibri"/>
        <family val="2"/>
        <scheme val="minor"/>
      </rPr>
      <t>Топличка</t>
    </r>
    <r>
      <rPr>
        <i/>
        <sz val="11"/>
        <color indexed="8"/>
        <rFont val="Calibri"/>
        <family val="2"/>
        <scheme val="minor"/>
      </rPr>
      <t xml:space="preserve">
Toplicka</t>
    </r>
  </si>
  <si>
    <r>
      <rPr>
        <b/>
        <sz val="11"/>
        <color indexed="8"/>
        <rFont val="Calibri"/>
        <family val="2"/>
        <scheme val="minor"/>
      </rPr>
      <t>Пиротска</t>
    </r>
    <r>
      <rPr>
        <i/>
        <sz val="11"/>
        <color indexed="8"/>
        <rFont val="Calibri"/>
        <family val="2"/>
        <scheme val="minor"/>
      </rPr>
      <t xml:space="preserve">
Pirotska</t>
    </r>
  </si>
  <si>
    <r>
      <rPr>
        <b/>
        <sz val="11"/>
        <color indexed="8"/>
        <rFont val="Calibri"/>
        <family val="2"/>
        <scheme val="minor"/>
      </rPr>
      <t>Јабланичка</t>
    </r>
    <r>
      <rPr>
        <i/>
        <sz val="11"/>
        <color indexed="8"/>
        <rFont val="Calibri"/>
        <family val="2"/>
        <scheme val="minor"/>
      </rPr>
      <t xml:space="preserve">
Jablanicka</t>
    </r>
  </si>
  <si>
    <r>
      <rPr>
        <b/>
        <sz val="11"/>
        <color indexed="8"/>
        <rFont val="Calibri"/>
        <family val="2"/>
        <scheme val="minor"/>
      </rPr>
      <t>Пчињска</t>
    </r>
    <r>
      <rPr>
        <sz val="11"/>
        <color indexed="8"/>
        <rFont val="Calibri"/>
        <family val="2"/>
        <scheme val="minor"/>
      </rPr>
      <t xml:space="preserve">
Pcinjska</t>
    </r>
  </si>
  <si>
    <r>
      <rPr>
        <b/>
        <sz val="11"/>
        <color indexed="8"/>
        <rFont val="Calibri"/>
        <family val="2"/>
        <scheme val="minor"/>
      </rPr>
      <t>Пчињска</t>
    </r>
    <r>
      <rPr>
        <sz val="11"/>
        <color indexed="8"/>
        <rFont val="Calibri"/>
        <family val="2"/>
        <scheme val="minor"/>
      </rPr>
      <t xml:space="preserve">
</t>
    </r>
    <r>
      <rPr>
        <i/>
        <sz val="11"/>
        <color rgb="FF000000"/>
        <rFont val="Calibri"/>
        <family val="2"/>
        <scheme val="minor"/>
      </rPr>
      <t>Pcinjska</t>
    </r>
  </si>
  <si>
    <t>3. ЗДРАВСТВЕНА ЗАШТИТА НА ПРИМАРНОМ НИВОУ У РЕПУБЛИЦИ СРБИЈИ, 2023</t>
  </si>
  <si>
    <t xml:space="preserve">     PRIMARY HEALTH CARE SERVICE IN REPUBLIC OF SERBIA, 2023</t>
  </si>
  <si>
    <t xml:space="preserve">        General practice services</t>
  </si>
  <si>
    <t>3.1. Служба опште медицине</t>
  </si>
  <si>
    <t xml:space="preserve">          Visits to general practice services by district</t>
  </si>
  <si>
    <t xml:space="preserve">          Medical staff - general practice services by district</t>
  </si>
  <si>
    <t xml:space="preserve">          Diagnosed diseases, conditions and injuries by group</t>
  </si>
  <si>
    <t>3.1.3.  Утврђена обољења, стања и повреде по групама</t>
  </si>
  <si>
    <t>3.1.2 Број посета у служби опште медицине по окрузима</t>
  </si>
  <si>
    <r>
      <t>ЗАРАЗНЕ И ПАРАЗИТАРНЕ БОЛЕСТИ/</t>
    </r>
    <r>
      <rPr>
        <b/>
        <i/>
        <sz val="11"/>
        <color indexed="8"/>
        <rFont val="Calibri"/>
        <family val="2"/>
        <scheme val="minor"/>
      </rPr>
      <t>Certain infectious and parasitic diseases</t>
    </r>
  </si>
  <si>
    <r>
      <t>ТУМОРИ/</t>
    </r>
    <r>
      <rPr>
        <b/>
        <i/>
        <sz val="11"/>
        <color indexed="8"/>
        <rFont val="Calibri"/>
        <family val="2"/>
        <scheme val="minor"/>
      </rPr>
      <t>Neoplasms</t>
    </r>
  </si>
  <si>
    <r>
      <t>БОЛЕСТИ КРВИ И КРВОТВОРНИХ ОРГАНА И ПОРЕМЕЋАЈИ ИМУНИТЕТА/</t>
    </r>
    <r>
      <rPr>
        <b/>
        <i/>
        <sz val="11"/>
        <color indexed="8"/>
        <rFont val="Calibri"/>
        <family val="2"/>
        <scheme val="minor"/>
      </rPr>
      <t>Diseases of the blood and blood-forming organs and certain disorders involving the immune mechanism</t>
    </r>
  </si>
  <si>
    <r>
      <t>БОЛЕСТИ ЖЛЕЗДА СА УНУТРАШЊИМ ЛУЧЕЊЕМ, ИСХРАНЕ И МЕТАБОЛИЗМА/</t>
    </r>
    <r>
      <rPr>
        <b/>
        <i/>
        <sz val="11"/>
        <color indexed="8"/>
        <rFont val="Calibri"/>
        <family val="2"/>
        <scheme val="minor"/>
      </rPr>
      <t>Endocrine, nutritional and metabolic diseases</t>
    </r>
  </si>
  <si>
    <r>
      <t>ДУШЕВНИ ПОРЕМЕЋАЈИ  И ПОРЕМЕЋАЈИ ПОНАШАЊА/</t>
    </r>
    <r>
      <rPr>
        <b/>
        <i/>
        <sz val="11"/>
        <color indexed="8"/>
        <rFont val="Calibri"/>
        <family val="2"/>
        <scheme val="minor"/>
      </rPr>
      <t>Mental and behavioural disorders</t>
    </r>
  </si>
  <si>
    <r>
      <t>БОЛЕСТИ НЕРВНОГ СИСТЕМА/</t>
    </r>
    <r>
      <rPr>
        <b/>
        <i/>
        <sz val="11"/>
        <color indexed="8"/>
        <rFont val="Calibri"/>
        <family val="2"/>
        <scheme val="minor"/>
      </rPr>
      <t>Diseases of the nervous system</t>
    </r>
  </si>
  <si>
    <r>
      <t>БОЛЕСТИ ОКА И ПРИПОЈКА ОКА/</t>
    </r>
    <r>
      <rPr>
        <i/>
        <sz val="11"/>
        <color indexed="8"/>
        <rFont val="Calibri"/>
        <family val="2"/>
        <scheme val="minor"/>
      </rPr>
      <t>Diseases of the eye and adnexa</t>
    </r>
  </si>
  <si>
    <r>
      <t>БОЛЕСТИ УВА И БОЛЕСТИ МАСТОИДНОГ НАСТАВКА/</t>
    </r>
    <r>
      <rPr>
        <b/>
        <i/>
        <sz val="11"/>
        <color indexed="8"/>
        <rFont val="Calibri"/>
        <family val="2"/>
        <scheme val="minor"/>
      </rPr>
      <t>Diseases of the ear and mastoid process</t>
    </r>
  </si>
  <si>
    <r>
      <t>БОЛЕСТИ СИСТЕМА КРВОТОКА/</t>
    </r>
    <r>
      <rPr>
        <b/>
        <i/>
        <sz val="11"/>
        <color indexed="8"/>
        <rFont val="Calibri"/>
        <family val="2"/>
        <scheme val="minor"/>
      </rPr>
      <t>Diseases of the circulatory system</t>
    </r>
  </si>
  <si>
    <r>
      <t>БОЛЕСТИ КОЖЕ И ПОТКОЖНОГ ТКИВА/</t>
    </r>
    <r>
      <rPr>
        <b/>
        <i/>
        <sz val="11"/>
        <color indexed="8"/>
        <rFont val="Calibri"/>
        <family val="2"/>
        <scheme val="minor"/>
      </rPr>
      <t>Diseases of the skin and subcutaneous tissue</t>
    </r>
  </si>
  <si>
    <r>
      <t>БОЛЕСТИ МИШИЋНО-КОШТАНОГ СИСТЕМА И ВЕЗИВНОГ ТКИВА/</t>
    </r>
    <r>
      <rPr>
        <b/>
        <i/>
        <sz val="11"/>
        <color indexed="8"/>
        <rFont val="Calibri"/>
        <family val="2"/>
        <scheme val="minor"/>
      </rPr>
      <t>Diseases of the musculoskeletal system and connective tissue</t>
    </r>
  </si>
  <si>
    <r>
      <t>БОЛЕСТИ МОКРАЋНО-ПОЛНОГ СИСТЕМА/</t>
    </r>
    <r>
      <rPr>
        <b/>
        <i/>
        <sz val="11"/>
        <color indexed="8"/>
        <rFont val="Calibri"/>
        <family val="2"/>
        <scheme val="minor"/>
      </rPr>
      <t>Diseases of the genitourinary system</t>
    </r>
  </si>
  <si>
    <r>
      <t>ТРУДНОЋА, РАЂАЊЕ И БАБИЊЕ/</t>
    </r>
    <r>
      <rPr>
        <b/>
        <i/>
        <sz val="11"/>
        <color indexed="8"/>
        <rFont val="Calibri"/>
        <family val="2"/>
        <scheme val="minor"/>
      </rPr>
      <t>Pregnancy, childbirth and the puerperium</t>
    </r>
  </si>
  <si>
    <r>
      <t>СТАЊА У ПОРОЂАЈНОМ ПЕРИОДУ/</t>
    </r>
    <r>
      <rPr>
        <b/>
        <i/>
        <sz val="11"/>
        <color indexed="8"/>
        <rFont val="Calibri"/>
        <family val="2"/>
        <scheme val="minor"/>
      </rPr>
      <t>Certain conditions originating in the perinatal period</t>
    </r>
  </si>
  <si>
    <r>
      <t>СИМПТОМИ, ЗНАЦИ И ПАТОЛОШКИ КЛИНИЧКИ И ЛАБОРАТОРИЈСКИ  НАЛАЗИ/</t>
    </r>
    <r>
      <rPr>
        <b/>
        <i/>
        <sz val="11"/>
        <color indexed="8"/>
        <rFont val="Calibri"/>
        <family val="2"/>
        <scheme val="minor"/>
      </rPr>
      <t>Symptoms, signs and abnormal clinical and laboratory findings, not elsewhere classified</t>
    </r>
  </si>
  <si>
    <r>
      <t>ПОВРЕДЕ, ТРОВАЊА И ПОСЛЕДИЦЕ ДЕЛОВАЊА СПОЉНИХ ФАКТОРА/</t>
    </r>
    <r>
      <rPr>
        <b/>
        <i/>
        <sz val="11"/>
        <color indexed="8"/>
        <rFont val="Calibri"/>
        <family val="2"/>
        <scheme val="minor"/>
      </rPr>
      <t>Injury, poisoning and certain other consequences of external causes</t>
    </r>
  </si>
  <si>
    <r>
      <t>ФАКТОРИ КОЈИ УТИЧУ НА ЗДРАВСТВЕНО СТАЊЕ И КОНТАКТ СА ЗДРАВСТВЕНОМ СЛУЖБОМ/</t>
    </r>
    <r>
      <rPr>
        <b/>
        <i/>
        <sz val="11"/>
        <color indexed="8"/>
        <rFont val="Calibri"/>
        <family val="2"/>
        <scheme val="minor"/>
      </rPr>
      <t>External causes of morbidity and mortality</t>
    </r>
  </si>
  <si>
    <r>
      <t>ШИФРА ЗА ПОСЕБНЕ НАМЕНЕ/</t>
    </r>
    <r>
      <rPr>
        <b/>
        <i/>
        <sz val="11"/>
        <color indexed="8"/>
        <rFont val="Calibri"/>
        <family val="2"/>
        <scheme val="minor"/>
      </rPr>
      <t>Factors influencing health status and contact with health services</t>
    </r>
  </si>
  <si>
    <r>
      <t>Србија - Север/</t>
    </r>
    <r>
      <rPr>
        <sz val="11"/>
        <color indexed="8"/>
        <rFont val="Calibri"/>
        <family val="2"/>
        <scheme val="minor"/>
      </rPr>
      <t xml:space="preserve"> </t>
    </r>
    <r>
      <rPr>
        <b/>
        <i/>
        <sz val="11"/>
        <color indexed="8"/>
        <rFont val="Calibri"/>
        <family val="2"/>
        <scheme val="minor"/>
      </rPr>
      <t>Serbia- north</t>
    </r>
  </si>
  <si>
    <r>
      <t>Република Србија/</t>
    </r>
    <r>
      <rPr>
        <b/>
        <i/>
        <sz val="11"/>
        <color indexed="8"/>
        <rFont val="Calibri"/>
        <family val="2"/>
        <scheme val="minor"/>
      </rPr>
      <t>Serbia</t>
    </r>
  </si>
  <si>
    <r>
      <t xml:space="preserve">Србија-југ / </t>
    </r>
    <r>
      <rPr>
        <b/>
        <i/>
        <sz val="11"/>
        <color indexed="8"/>
        <rFont val="Calibri"/>
        <family val="2"/>
        <scheme val="minor"/>
      </rPr>
      <t>Serbia-south</t>
    </r>
  </si>
  <si>
    <t xml:space="preserve">        Children and youth health care services</t>
  </si>
  <si>
    <t xml:space="preserve">         Medical staff - children and youth health care services by district</t>
  </si>
  <si>
    <t xml:space="preserve">          Visits to children and youth health care services by district</t>
  </si>
  <si>
    <t>3.2. Здравствена заштита деце и омладине</t>
  </si>
  <si>
    <t>3.2.1 Здравствени радници - здравствена заштите деце и омладине по окрузима</t>
  </si>
  <si>
    <r>
      <rPr>
        <b/>
        <sz val="11"/>
        <color indexed="8"/>
        <rFont val="Calibri"/>
        <family val="2"/>
        <scheme val="minor"/>
      </rPr>
      <t>Регион/област</t>
    </r>
    <r>
      <rPr>
        <b/>
        <i/>
        <sz val="11"/>
        <color indexed="8"/>
        <rFont val="Calibri"/>
        <family val="2"/>
        <scheme val="minor"/>
      </rPr>
      <t xml:space="preserve">
</t>
    </r>
    <r>
      <rPr>
        <i/>
        <sz val="11"/>
        <color indexed="8"/>
        <rFont val="Calibri"/>
        <family val="2"/>
        <scheme val="minor"/>
      </rPr>
      <t>Region/area</t>
    </r>
  </si>
  <si>
    <t>3.2.3.  Утврђена обољења, стања и повреде по групама</t>
  </si>
  <si>
    <t xml:space="preserve">          </t>
  </si>
  <si>
    <t>Diagnosed diseases, conditions and injuries by group</t>
  </si>
  <si>
    <r>
      <t xml:space="preserve">МОРБИДИТЕТНА ЛИСТА (10 МКБ)
</t>
    </r>
    <r>
      <rPr>
        <i/>
        <sz val="11"/>
        <color rgb="FF000000"/>
        <rFont val="Calibri"/>
        <family val="2"/>
        <scheme val="minor"/>
      </rPr>
      <t>DISEASES AND CONDITIONS - ICD-10</t>
    </r>
  </si>
  <si>
    <r>
      <rPr>
        <b/>
        <sz val="11"/>
        <color rgb="FF000000"/>
        <rFont val="Calibri"/>
        <family val="2"/>
        <scheme val="minor"/>
      </rPr>
      <t>Укупно</t>
    </r>
    <r>
      <rPr>
        <sz val="11"/>
        <color indexed="8"/>
        <rFont val="Calibri"/>
        <family val="2"/>
        <scheme val="minor"/>
      </rPr>
      <t xml:space="preserve">
</t>
    </r>
    <r>
      <rPr>
        <i/>
        <sz val="11"/>
        <color indexed="8"/>
        <rFont val="Calibri"/>
        <family val="2"/>
        <scheme val="minor"/>
      </rPr>
      <t>Total</t>
    </r>
  </si>
  <si>
    <r>
      <rPr>
        <b/>
        <sz val="11"/>
        <color rgb="FF000000"/>
        <rFont val="Calibri"/>
        <family val="2"/>
        <scheme val="minor"/>
      </rPr>
      <t>Индекс структуре</t>
    </r>
    <r>
      <rPr>
        <sz val="11"/>
        <color indexed="8"/>
        <rFont val="Calibri"/>
        <family val="2"/>
        <scheme val="minor"/>
      </rPr>
      <t xml:space="preserve">
</t>
    </r>
    <r>
      <rPr>
        <i/>
        <sz val="11"/>
        <color indexed="8"/>
        <rFont val="Calibri"/>
        <family val="2"/>
        <scheme val="minor"/>
      </rPr>
      <t>Structure index</t>
    </r>
  </si>
  <si>
    <r>
      <rPr>
        <b/>
        <sz val="11"/>
        <color rgb="FF000000"/>
        <rFont val="Calibri"/>
        <family val="2"/>
        <scheme val="minor"/>
      </rPr>
      <t>Стопа на 1000 становника</t>
    </r>
    <r>
      <rPr>
        <sz val="11"/>
        <color indexed="8"/>
        <rFont val="Calibri"/>
        <family val="2"/>
        <scheme val="minor"/>
      </rPr>
      <t xml:space="preserve">
</t>
    </r>
    <r>
      <rPr>
        <i/>
        <sz val="11"/>
        <color indexed="8"/>
        <rFont val="Calibri"/>
        <family val="2"/>
        <scheme val="minor"/>
      </rPr>
      <t>Rate per 1000 population</t>
    </r>
  </si>
  <si>
    <t xml:space="preserve">        Woman’s health services</t>
  </si>
  <si>
    <t xml:space="preserve">          Medical staff - woman’s health services by district</t>
  </si>
  <si>
    <t>3.2.2 Број посета у служби за здравствену заштиту деце и омладине по окрузима</t>
  </si>
  <si>
    <t xml:space="preserve">          Visits to woman’s health services by district</t>
  </si>
  <si>
    <t>3.3.2 Број посета у служби за здравствену заштиту жена по окрузима</t>
  </si>
  <si>
    <t>3.3.3.  Утврђена обољења, стања и повреде по групама</t>
  </si>
  <si>
    <r>
      <t>Србија - Север/</t>
    </r>
    <r>
      <rPr>
        <sz val="11"/>
        <color indexed="8"/>
        <rFont val="Calibri"/>
        <family val="2"/>
        <scheme val="minor"/>
      </rPr>
      <t xml:space="preserve"> </t>
    </r>
    <r>
      <rPr>
        <i/>
        <sz val="11"/>
        <color indexed="8"/>
        <rFont val="Calibri"/>
        <family val="2"/>
        <scheme val="minor"/>
      </rPr>
      <t>Serbia- north</t>
    </r>
  </si>
  <si>
    <t xml:space="preserve">      Occupational health services</t>
  </si>
  <si>
    <t xml:space="preserve">        Medical staff - оccupational health services by district</t>
  </si>
  <si>
    <t xml:space="preserve">          Visits to occupational health services by district</t>
  </si>
  <si>
    <t>3.4.2 Број посета у служби медицине рада по окрузима</t>
  </si>
  <si>
    <t>3.4.3.  Утврђена обољења, стања и повреде по групама</t>
  </si>
  <si>
    <t xml:space="preserve">        Dental health services</t>
  </si>
  <si>
    <t xml:space="preserve">        Medical staff - dental health services by district</t>
  </si>
  <si>
    <t xml:space="preserve">          Visits to dental health services by district</t>
  </si>
  <si>
    <t>3.5.2 Број посета у служби за стоматолошку здравствену заштиту</t>
  </si>
  <si>
    <t>3.5.3.  Утврђена обољења, стања и повреде по групама</t>
  </si>
  <si>
    <t>3.5.1. Здравствени радници -  стоматолошка здравствена заштита по окрузима</t>
  </si>
  <si>
    <t xml:space="preserve">Посете код </t>
  </si>
  <si>
    <r>
      <t>УРОЂЕНЕ МАЛФОРМАЦИЈЕ, ДЕФОРМАЦИЈЕ И ХРОМОЗОМСКЕ НЕНОРМАЛНОСТИ/</t>
    </r>
    <r>
      <rPr>
        <b/>
        <i/>
        <sz val="11"/>
        <color indexed="8"/>
        <rFont val="Calibri"/>
        <family val="2"/>
        <scheme val="minor"/>
      </rPr>
      <t>Congenital malformations, deformations and chromosomal abnormalities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</si>
</sst>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i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11"/>
      <color indexed="8"/>
      <name val="Calibri"/>
      <family val="2"/>
    </font>
    <font>
      <b/>
      <i/>
      <sz val="12"/>
      <color indexed="8"/>
      <name val="Calibri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i/>
      <sz val="11"/>
      <color indexed="8"/>
      <name val="Calibri"/>
      <family val="2"/>
      <charset val="238"/>
      <scheme val="minor"/>
    </font>
    <font>
      <b/>
      <i/>
      <sz val="11"/>
      <color theme="1"/>
      <name val="Times New Roman"/>
      <family val="1"/>
      <charset val="238"/>
    </font>
    <font>
      <b/>
      <sz val="12"/>
      <color indexed="8"/>
      <name val="Calibri"/>
      <family val="2"/>
      <scheme val="minor"/>
    </font>
    <font>
      <b/>
      <sz val="8"/>
      <color rgb="FF000000"/>
      <name val="Times Roman Cirilica"/>
    </font>
    <font>
      <sz val="8"/>
      <color rgb="FF000000"/>
      <name val="Times Roman Cirilica"/>
    </font>
    <font>
      <i/>
      <sz val="9"/>
      <color rgb="FF000000"/>
      <name val="Times New Roman"/>
      <family val="1"/>
    </font>
    <font>
      <i/>
      <sz val="8"/>
      <color rgb="FF000000"/>
      <name val="Times New Roman"/>
      <family val="1"/>
    </font>
    <font>
      <sz val="10"/>
      <color rgb="FF000000"/>
      <name val="Arial"/>
      <family val="2"/>
    </font>
    <font>
      <b/>
      <i/>
      <sz val="9"/>
      <color rgb="FF000000"/>
      <name val="Times New Roman"/>
      <family val="1"/>
    </font>
    <font>
      <b/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indexed="8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4" tint="0.79998168889431442"/>
        <bgColor indexed="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79998168889431442"/>
      </patternFill>
    </fill>
  </fills>
  <borders count="3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22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rgb="FFC0C0C0"/>
      </right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rgb="FFC0C0C0"/>
      </bottom>
      <diagonal/>
    </border>
    <border>
      <left/>
      <right style="thin">
        <color rgb="FFC0C0C0"/>
      </right>
      <top/>
      <bottom style="thin">
        <color rgb="FFC0C0C0"/>
      </bottom>
      <diagonal/>
    </border>
    <border>
      <left/>
      <right/>
      <top style="thin">
        <color rgb="FFC0C0C0"/>
      </top>
      <bottom/>
      <diagonal/>
    </border>
    <border>
      <left/>
      <right/>
      <top style="thin">
        <color theme="4" tint="0.39997558519241921"/>
      </top>
      <bottom style="thin">
        <color theme="4" tint="0.39994506668294322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64"/>
      </left>
      <right style="thin">
        <color rgb="FFC0C0C0"/>
      </right>
      <top style="thin">
        <color rgb="FFC0C0C0"/>
      </top>
      <bottom/>
      <diagonal/>
    </border>
    <border>
      <left style="thin">
        <color indexed="64"/>
      </left>
      <right style="thin">
        <color rgb="FFC0C0C0"/>
      </right>
      <top/>
      <bottom/>
      <diagonal/>
    </border>
    <border>
      <left/>
      <right/>
      <top style="thin">
        <color theme="4" tint="0.39997558519241921"/>
      </top>
      <bottom style="thin">
        <color rgb="FFC0C0C0"/>
      </bottom>
      <diagonal/>
    </border>
    <border>
      <left/>
      <right style="thin">
        <color rgb="FFC0C0C0"/>
      </right>
      <top style="thin">
        <color theme="4" tint="0.39997558519241921"/>
      </top>
      <bottom style="thin">
        <color rgb="FFC0C0C0"/>
      </bottom>
      <diagonal/>
    </border>
    <border>
      <left style="thin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/>
      <right style="thin">
        <color theme="4" tint="0.39991454817346722"/>
      </right>
      <top/>
      <bottom style="thin">
        <color theme="4" tint="0.39997558519241921"/>
      </bottom>
      <diagonal/>
    </border>
    <border>
      <left/>
      <right style="thin">
        <color theme="4" tint="0.39991454817346722"/>
      </right>
      <top style="thin">
        <color theme="4" tint="0.39997558519241921"/>
      </top>
      <bottom style="thin">
        <color theme="4" tint="0.39991454817346722"/>
      </bottom>
      <diagonal/>
    </border>
    <border>
      <left/>
      <right style="thin">
        <color theme="4" tint="0.39988402966399123"/>
      </right>
      <top style="thin">
        <color theme="4" tint="0.39991454817346722"/>
      </top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rgb="FFC0C0C0"/>
      </left>
      <right style="thin">
        <color theme="4" tint="0.39994506668294322"/>
      </right>
      <top style="thin">
        <color theme="4" tint="0.39994506668294322"/>
      </top>
      <bottom style="thin">
        <color rgb="FFC0C0C0"/>
      </bottom>
      <diagonal/>
    </border>
    <border>
      <left/>
      <right style="thin">
        <color theme="4" tint="0.39994506668294322"/>
      </right>
      <top/>
      <bottom/>
      <diagonal/>
    </border>
    <border>
      <left/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 style="thin">
        <color theme="4" tint="0.39994506668294322"/>
      </right>
      <top/>
      <bottom style="thin">
        <color rgb="FFC0C0C0"/>
      </bottom>
      <diagonal/>
    </border>
    <border>
      <left style="thin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/>
      <right style="thin">
        <color theme="4" tint="0.39994506668294322"/>
      </right>
      <top/>
      <bottom style="thin">
        <color theme="4" tint="0.39997558519241921"/>
      </bottom>
      <diagonal/>
    </border>
    <border>
      <left/>
      <right style="thin">
        <color theme="4" tint="0.39994506668294322"/>
      </right>
      <top style="thin">
        <color theme="4" tint="0.39997558519241921"/>
      </top>
      <bottom style="thin">
        <color theme="4" tint="0.39994506668294322"/>
      </bottom>
      <diagonal/>
    </border>
    <border>
      <left/>
      <right style="thin">
        <color theme="4" tint="0.39994506668294322"/>
      </right>
      <top style="thin">
        <color theme="4" tint="0.39994506668294322"/>
      </top>
      <bottom style="thin">
        <color rgb="FFC0C0C0"/>
      </bottom>
      <diagonal/>
    </border>
    <border>
      <left style="thin">
        <color indexed="64"/>
      </left>
      <right style="thin">
        <color theme="4" tint="0.39994506668294322"/>
      </right>
      <top style="thin">
        <color theme="4" tint="0.39994506668294322"/>
      </top>
      <bottom style="thin">
        <color rgb="FFC0C0C0"/>
      </bottom>
      <diagonal/>
    </border>
  </borders>
  <cellStyleXfs count="10">
    <xf numFmtId="0" fontId="0" fillId="0" borderId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9" fontId="9" fillId="0" borderId="0" applyFont="0" applyFill="0" applyBorder="0" applyAlignment="0" applyProtection="0"/>
  </cellStyleXfs>
  <cellXfs count="264">
    <xf numFmtId="0" fontId="0" fillId="0" borderId="0" xfId="0"/>
    <xf numFmtId="0" fontId="13" fillId="0" borderId="0" xfId="0" applyFont="1"/>
    <xf numFmtId="0" fontId="14" fillId="6" borderId="0" xfId="0" applyFont="1" applyFill="1" applyAlignment="1">
      <alignment horizontal="left" vertical="top" wrapText="1"/>
    </xf>
    <xf numFmtId="0" fontId="14" fillId="6" borderId="0" xfId="0" applyFont="1" applyFill="1" applyAlignment="1">
      <alignment horizontal="center" vertical="center" wrapText="1"/>
    </xf>
    <xf numFmtId="0" fontId="14" fillId="6" borderId="0" xfId="0" applyFont="1" applyFill="1" applyAlignment="1">
      <alignment horizontal="right" vertical="center" wrapText="1"/>
    </xf>
    <xf numFmtId="0" fontId="13" fillId="0" borderId="0" xfId="0" applyFont="1" applyAlignment="1">
      <alignment horizontal="right"/>
    </xf>
    <xf numFmtId="0" fontId="14" fillId="6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/>
    </xf>
    <xf numFmtId="0" fontId="13" fillId="0" borderId="1" xfId="0" applyFont="1" applyBorder="1" applyAlignment="1">
      <alignment wrapText="1"/>
    </xf>
    <xf numFmtId="0" fontId="13" fillId="0" borderId="0" xfId="0" applyFont="1" applyAlignment="1">
      <alignment wrapText="1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3" fillId="0" borderId="0" xfId="0" applyFont="1" applyAlignment="1">
      <alignment horizontal="left" wrapText="1"/>
    </xf>
    <xf numFmtId="0" fontId="18" fillId="0" borderId="0" xfId="0" applyFont="1"/>
    <xf numFmtId="0" fontId="13" fillId="0" borderId="0" xfId="0" applyFont="1" applyAlignment="1">
      <alignment vertical="top" wrapText="1"/>
    </xf>
    <xf numFmtId="0" fontId="13" fillId="0" borderId="0" xfId="0" applyFont="1" applyAlignment="1">
      <alignment vertical="center"/>
    </xf>
    <xf numFmtId="0" fontId="13" fillId="6" borderId="0" xfId="0" applyFont="1" applyFill="1" applyAlignment="1">
      <alignment horizontal="center" vertical="center" wrapText="1"/>
    </xf>
    <xf numFmtId="4" fontId="13" fillId="0" borderId="0" xfId="0" applyNumberFormat="1" applyFont="1"/>
    <xf numFmtId="0" fontId="13" fillId="0" borderId="2" xfId="0" applyFont="1" applyBorder="1" applyAlignment="1">
      <alignment horizontal="left"/>
    </xf>
    <xf numFmtId="0" fontId="14" fillId="0" borderId="2" xfId="0" applyFont="1" applyBorder="1" applyAlignment="1">
      <alignment horizontal="left"/>
    </xf>
    <xf numFmtId="0" fontId="13" fillId="0" borderId="2" xfId="0" applyFont="1" applyBorder="1" applyAlignment="1">
      <alignment wrapText="1"/>
    </xf>
    <xf numFmtId="4" fontId="13" fillId="0" borderId="2" xfId="0" applyNumberFormat="1" applyFont="1" applyBorder="1" applyAlignment="1">
      <alignment horizontal="left"/>
    </xf>
    <xf numFmtId="4" fontId="13" fillId="0" borderId="2" xfId="0" applyNumberFormat="1" applyFont="1" applyBorder="1"/>
    <xf numFmtId="4" fontId="14" fillId="6" borderId="0" xfId="0" applyNumberFormat="1" applyFont="1" applyFill="1" applyAlignment="1">
      <alignment horizontal="right" vertical="center" wrapText="1"/>
    </xf>
    <xf numFmtId="0" fontId="13" fillId="0" borderId="0" xfId="5" applyFont="1" applyAlignment="1">
      <alignment horizontal="right" wrapText="1"/>
    </xf>
    <xf numFmtId="0" fontId="13" fillId="0" borderId="0" xfId="6" applyFont="1" applyAlignment="1">
      <alignment wrapText="1"/>
    </xf>
    <xf numFmtId="0" fontId="13" fillId="0" borderId="0" xfId="5" applyFont="1" applyAlignment="1">
      <alignment wrapText="1"/>
    </xf>
    <xf numFmtId="0" fontId="18" fillId="0" borderId="0" xfId="5" applyFont="1" applyAlignment="1">
      <alignment wrapText="1"/>
    </xf>
    <xf numFmtId="0" fontId="18" fillId="0" borderId="0" xfId="5" applyFont="1" applyAlignment="1">
      <alignment horizontal="right" wrapText="1"/>
    </xf>
    <xf numFmtId="4" fontId="18" fillId="0" borderId="0" xfId="0" applyNumberFormat="1" applyFont="1"/>
    <xf numFmtId="0" fontId="18" fillId="0" borderId="0" xfId="3" applyFont="1" applyFill="1" applyBorder="1" applyAlignment="1">
      <alignment horizontal="right" wrapText="1"/>
    </xf>
    <xf numFmtId="0" fontId="13" fillId="0" borderId="0" xfId="0" applyFont="1" applyAlignment="1">
      <alignment horizontal="center"/>
    </xf>
    <xf numFmtId="0" fontId="8" fillId="0" borderId="1" xfId="4" applyBorder="1" applyAlignment="1">
      <alignment wrapText="1"/>
    </xf>
    <xf numFmtId="0" fontId="13" fillId="0" borderId="1" xfId="4" applyFont="1" applyBorder="1" applyAlignment="1">
      <alignment wrapText="1"/>
    </xf>
    <xf numFmtId="4" fontId="0" fillId="0" borderId="0" xfId="0" applyNumberFormat="1"/>
    <xf numFmtId="0" fontId="14" fillId="6" borderId="0" xfId="0" applyFont="1" applyFill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right" vertical="center" wrapText="1"/>
    </xf>
    <xf numFmtId="4" fontId="18" fillId="0" borderId="0" xfId="0" applyNumberFormat="1" applyFont="1" applyAlignment="1">
      <alignment horizontal="right"/>
    </xf>
    <xf numFmtId="4" fontId="0" fillId="0" borderId="0" xfId="0" applyNumberFormat="1" applyAlignment="1">
      <alignment horizontal="right"/>
    </xf>
    <xf numFmtId="1" fontId="14" fillId="6" borderId="0" xfId="0" applyNumberFormat="1" applyFont="1" applyFill="1" applyAlignment="1">
      <alignment horizontal="right" vertical="center" wrapText="1"/>
    </xf>
    <xf numFmtId="1" fontId="18" fillId="0" borderId="0" xfId="0" applyNumberFormat="1" applyFont="1"/>
    <xf numFmtId="1" fontId="0" fillId="0" borderId="0" xfId="0" applyNumberFormat="1"/>
    <xf numFmtId="1" fontId="18" fillId="0" borderId="0" xfId="0" applyNumberFormat="1" applyFont="1" applyAlignment="1">
      <alignment horizontal="right"/>
    </xf>
    <xf numFmtId="1" fontId="13" fillId="0" borderId="0" xfId="0" applyNumberFormat="1" applyFont="1" applyAlignment="1">
      <alignment horizontal="right" vertical="center" wrapText="1"/>
    </xf>
    <xf numFmtId="1" fontId="13" fillId="0" borderId="0" xfId="5" applyNumberFormat="1" applyFont="1" applyAlignment="1">
      <alignment horizontal="right" wrapText="1"/>
    </xf>
    <xf numFmtId="1" fontId="14" fillId="0" borderId="0" xfId="0" applyNumberFormat="1" applyFont="1" applyAlignment="1">
      <alignment horizontal="right" vertical="center" wrapText="1"/>
    </xf>
    <xf numFmtId="1" fontId="13" fillId="0" borderId="2" xfId="0" applyNumberFormat="1" applyFont="1" applyBorder="1" applyAlignment="1">
      <alignment horizontal="right" vertical="center"/>
    </xf>
    <xf numFmtId="0" fontId="14" fillId="0" borderId="0" xfId="0" applyFont="1"/>
    <xf numFmtId="0" fontId="19" fillId="0" borderId="0" xfId="0" applyFont="1"/>
    <xf numFmtId="0" fontId="2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21" fillId="0" borderId="0" xfId="0" applyFont="1"/>
    <xf numFmtId="1" fontId="8" fillId="0" borderId="3" xfId="7" applyNumberFormat="1" applyBorder="1" applyAlignment="1">
      <alignment horizontal="right" wrapText="1"/>
    </xf>
    <xf numFmtId="0" fontId="8" fillId="0" borderId="3" xfId="7" applyBorder="1" applyAlignment="1">
      <alignment horizontal="right" wrapText="1"/>
    </xf>
    <xf numFmtId="0" fontId="8" fillId="0" borderId="1" xfId="7" applyBorder="1" applyAlignment="1">
      <alignment horizontal="right" wrapText="1"/>
    </xf>
    <xf numFmtId="0" fontId="8" fillId="0" borderId="0" xfId="7" applyAlignment="1">
      <alignment horizontal="right" wrapText="1"/>
    </xf>
    <xf numFmtId="0" fontId="18" fillId="0" borderId="0" xfId="0" applyFont="1" applyAlignment="1">
      <alignment horizontal="left"/>
    </xf>
    <xf numFmtId="0" fontId="13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4" fontId="13" fillId="0" borderId="0" xfId="0" applyNumberFormat="1" applyFont="1" applyAlignment="1">
      <alignment horizontal="right" vertical="center" wrapText="1"/>
    </xf>
    <xf numFmtId="0" fontId="9" fillId="0" borderId="0" xfId="2" applyFont="1" applyFill="1" applyAlignment="1">
      <alignment wrapText="1"/>
    </xf>
    <xf numFmtId="0" fontId="13" fillId="0" borderId="3" xfId="4" applyFont="1" applyBorder="1" applyAlignment="1">
      <alignment wrapText="1"/>
    </xf>
    <xf numFmtId="0" fontId="13" fillId="0" borderId="0" xfId="4" applyFont="1" applyAlignment="1">
      <alignment wrapText="1"/>
    </xf>
    <xf numFmtId="1" fontId="13" fillId="0" borderId="0" xfId="0" applyNumberFormat="1" applyFon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22" fillId="8" borderId="4" xfId="0" applyFont="1" applyFill="1" applyBorder="1" applyAlignment="1">
      <alignment vertical="center" wrapText="1"/>
    </xf>
    <xf numFmtId="0" fontId="13" fillId="8" borderId="4" xfId="0" applyFont="1" applyFill="1" applyBorder="1" applyAlignment="1">
      <alignment horizontal="left" wrapText="1"/>
    </xf>
    <xf numFmtId="1" fontId="14" fillId="8" borderId="4" xfId="0" applyNumberFormat="1" applyFont="1" applyFill="1" applyBorder="1" applyAlignment="1">
      <alignment horizontal="right" vertical="center" wrapText="1"/>
    </xf>
    <xf numFmtId="4" fontId="14" fillId="8" borderId="4" xfId="0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horizontal="right" vertical="center" wrapText="1"/>
    </xf>
    <xf numFmtId="0" fontId="13" fillId="0" borderId="0" xfId="0" applyFont="1" applyAlignment="1">
      <alignment horizontal="right" vertical="top"/>
    </xf>
    <xf numFmtId="0" fontId="14" fillId="8" borderId="2" xfId="0" applyFont="1" applyFill="1" applyBorder="1" applyAlignment="1">
      <alignment horizontal="right" wrapText="1"/>
    </xf>
    <xf numFmtId="0" fontId="18" fillId="0" borderId="0" xfId="2" applyFont="1" applyFill="1" applyAlignment="1">
      <alignment horizontal="left" vertical="center" wrapText="1"/>
    </xf>
    <xf numFmtId="0" fontId="18" fillId="0" borderId="0" xfId="2" applyFont="1" applyFill="1" applyAlignment="1">
      <alignment horizontal="left"/>
    </xf>
    <xf numFmtId="0" fontId="16" fillId="9" borderId="2" xfId="0" applyFont="1" applyFill="1" applyBorder="1"/>
    <xf numFmtId="0" fontId="13" fillId="9" borderId="2" xfId="0" applyFont="1" applyFill="1" applyBorder="1" applyAlignment="1">
      <alignment horizontal="center" vertical="center" wrapText="1"/>
    </xf>
    <xf numFmtId="2" fontId="13" fillId="0" borderId="0" xfId="0" applyNumberFormat="1" applyFont="1" applyAlignment="1">
      <alignment horizontal="right" vertical="center" wrapText="1"/>
    </xf>
    <xf numFmtId="0" fontId="16" fillId="9" borderId="0" xfId="0" applyFont="1" applyFill="1"/>
    <xf numFmtId="0" fontId="14" fillId="8" borderId="4" xfId="0" applyFont="1" applyFill="1" applyBorder="1" applyAlignment="1">
      <alignment vertical="center" wrapText="1"/>
    </xf>
    <xf numFmtId="4" fontId="14" fillId="7" borderId="0" xfId="0" applyNumberFormat="1" applyFont="1" applyFill="1" applyAlignment="1">
      <alignment horizontal="right" vertical="center" wrapText="1"/>
    </xf>
    <xf numFmtId="4" fontId="14" fillId="6" borderId="0" xfId="0" applyNumberFormat="1" applyFont="1" applyFill="1" applyAlignment="1">
      <alignment vertical="center" wrapText="1"/>
    </xf>
    <xf numFmtId="4" fontId="13" fillId="0" borderId="0" xfId="0" applyNumberFormat="1" applyFont="1" applyAlignment="1">
      <alignment vertical="center" wrapText="1"/>
    </xf>
    <xf numFmtId="4" fontId="14" fillId="7" borderId="0" xfId="0" applyNumberFormat="1" applyFont="1" applyFill="1" applyAlignment="1">
      <alignment vertical="center" wrapText="1"/>
    </xf>
    <xf numFmtId="0" fontId="13" fillId="8" borderId="2" xfId="0" applyFont="1" applyFill="1" applyBorder="1" applyAlignment="1">
      <alignment horizontal="left" wrapText="1"/>
    </xf>
    <xf numFmtId="0" fontId="14" fillId="8" borderId="2" xfId="0" applyFont="1" applyFill="1" applyBorder="1" applyAlignment="1">
      <alignment horizontal="left" wrapText="1"/>
    </xf>
    <xf numFmtId="4" fontId="13" fillId="0" borderId="0" xfId="0" applyNumberFormat="1" applyFont="1" applyAlignment="1">
      <alignment horizontal="right"/>
    </xf>
    <xf numFmtId="4" fontId="14" fillId="0" borderId="0" xfId="0" applyNumberFormat="1" applyFont="1" applyAlignment="1">
      <alignment horizontal="right" vertical="center" wrapText="1"/>
    </xf>
    <xf numFmtId="4" fontId="15" fillId="0" borderId="0" xfId="0" applyNumberFormat="1" applyFont="1"/>
    <xf numFmtId="4" fontId="14" fillId="8" borderId="2" xfId="0" applyNumberFormat="1" applyFont="1" applyFill="1" applyBorder="1" applyAlignment="1">
      <alignment horizontal="right" wrapText="1"/>
    </xf>
    <xf numFmtId="0" fontId="14" fillId="7" borderId="0" xfId="0" applyFont="1" applyFill="1" applyAlignment="1">
      <alignment horizontal="center" wrapText="1"/>
    </xf>
    <xf numFmtId="0" fontId="14" fillId="7" borderId="0" xfId="0" applyFont="1" applyFill="1" applyAlignment="1">
      <alignment horizontal="right"/>
    </xf>
    <xf numFmtId="0" fontId="14" fillId="7" borderId="0" xfId="0" applyFont="1" applyFill="1" applyAlignment="1">
      <alignment wrapText="1"/>
    </xf>
    <xf numFmtId="0" fontId="13" fillId="7" borderId="0" xfId="0" applyFont="1" applyFill="1" applyAlignment="1">
      <alignment horizontal="right"/>
    </xf>
    <xf numFmtId="0" fontId="13" fillId="7" borderId="0" xfId="0" applyFont="1" applyFill="1" applyAlignment="1">
      <alignment wrapText="1"/>
    </xf>
    <xf numFmtId="0" fontId="14" fillId="6" borderId="0" xfId="0" applyFont="1" applyFill="1" applyAlignment="1">
      <alignment horizontal="left" wrapText="1"/>
    </xf>
    <xf numFmtId="0" fontId="13" fillId="6" borderId="0" xfId="0" applyFont="1" applyFill="1" applyAlignment="1">
      <alignment horizontal="center" wrapText="1"/>
    </xf>
    <xf numFmtId="0" fontId="14" fillId="6" borderId="0" xfId="0" applyFont="1" applyFill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right" wrapText="1"/>
    </xf>
    <xf numFmtId="0" fontId="13" fillId="0" borderId="0" xfId="0" applyFont="1" applyAlignment="1">
      <alignment vertical="center" wrapText="1"/>
    </xf>
    <xf numFmtId="0" fontId="18" fillId="0" borderId="0" xfId="0" applyFont="1" applyAlignment="1">
      <alignment wrapText="1"/>
    </xf>
    <xf numFmtId="0" fontId="15" fillId="7" borderId="0" xfId="1" applyFont="1" applyFill="1" applyAlignment="1">
      <alignment horizontal="right"/>
    </xf>
    <xf numFmtId="0" fontId="15" fillId="7" borderId="0" xfId="0" applyFont="1" applyFill="1" applyAlignment="1">
      <alignment wrapText="1"/>
    </xf>
    <xf numFmtId="0" fontId="15" fillId="7" borderId="0" xfId="0" applyFont="1" applyFill="1" applyAlignment="1">
      <alignment horizontal="right"/>
    </xf>
    <xf numFmtId="0" fontId="18" fillId="7" borderId="0" xfId="0" applyFont="1" applyFill="1" applyAlignment="1">
      <alignment horizontal="center"/>
    </xf>
    <xf numFmtId="0" fontId="14" fillId="8" borderId="4" xfId="0" applyFont="1" applyFill="1" applyBorder="1" applyAlignment="1">
      <alignment horizontal="right" vertical="center" wrapText="1"/>
    </xf>
    <xf numFmtId="0" fontId="14" fillId="8" borderId="2" xfId="0" applyFont="1" applyFill="1" applyBorder="1" applyAlignment="1">
      <alignment horizontal="right" vertical="center" wrapText="1"/>
    </xf>
    <xf numFmtId="0" fontId="14" fillId="8" borderId="2" xfId="0" applyFont="1" applyFill="1" applyBorder="1" applyAlignment="1">
      <alignment vertical="center" wrapText="1"/>
    </xf>
    <xf numFmtId="4" fontId="14" fillId="8" borderId="2" xfId="0" applyNumberFormat="1" applyFont="1" applyFill="1" applyBorder="1" applyAlignment="1">
      <alignment vertical="center" wrapText="1"/>
    </xf>
    <xf numFmtId="0" fontId="14" fillId="8" borderId="2" xfId="0" applyFont="1" applyFill="1" applyBorder="1" applyAlignment="1">
      <alignment vertical="center"/>
    </xf>
    <xf numFmtId="0" fontId="14" fillId="8" borderId="2" xfId="0" applyFont="1" applyFill="1" applyBorder="1" applyAlignment="1">
      <alignment horizontal="left" vertical="center" wrapText="1"/>
    </xf>
    <xf numFmtId="4" fontId="14" fillId="8" borderId="2" xfId="0" applyNumberFormat="1" applyFont="1" applyFill="1" applyBorder="1" applyAlignment="1">
      <alignment horizontal="right" vertical="center" wrapText="1"/>
    </xf>
    <xf numFmtId="0" fontId="14" fillId="8" borderId="2" xfId="0" applyFont="1" applyFill="1" applyBorder="1" applyAlignment="1">
      <alignment horizontal="right" vertical="center"/>
    </xf>
    <xf numFmtId="4" fontId="14" fillId="8" borderId="2" xfId="0" applyNumberFormat="1" applyFont="1" applyFill="1" applyBorder="1" applyAlignment="1">
      <alignment horizontal="right" vertical="center"/>
    </xf>
    <xf numFmtId="1" fontId="14" fillId="8" borderId="2" xfId="0" applyNumberFormat="1" applyFont="1" applyFill="1" applyBorder="1" applyAlignment="1">
      <alignment horizontal="right" vertical="center" wrapText="1"/>
    </xf>
    <xf numFmtId="1" fontId="14" fillId="8" borderId="2" xfId="0" applyNumberFormat="1" applyFont="1" applyFill="1" applyBorder="1" applyAlignment="1">
      <alignment horizontal="right"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6" fillId="0" borderId="0" xfId="7" applyFont="1" applyAlignment="1">
      <alignment horizontal="right" wrapText="1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16" fillId="0" borderId="0" xfId="0" applyFont="1" applyAlignment="1">
      <alignment wrapText="1"/>
    </xf>
    <xf numFmtId="0" fontId="15" fillId="10" borderId="0" xfId="0" applyFont="1" applyFill="1" applyAlignment="1">
      <alignment horizontal="right" vertical="center"/>
    </xf>
    <xf numFmtId="0" fontId="30" fillId="10" borderId="8" xfId="0" applyFont="1" applyFill="1" applyBorder="1" applyAlignment="1">
      <alignment horizontal="left"/>
    </xf>
    <xf numFmtId="0" fontId="15" fillId="7" borderId="10" xfId="0" applyFont="1" applyFill="1" applyBorder="1"/>
    <xf numFmtId="0" fontId="15" fillId="10" borderId="8" xfId="0" applyFont="1" applyFill="1" applyBorder="1" applyAlignment="1">
      <alignment horizontal="left" vertical="center" wrapText="1"/>
    </xf>
    <xf numFmtId="0" fontId="30" fillId="7" borderId="8" xfId="0" applyFont="1" applyFill="1" applyBorder="1" applyAlignment="1">
      <alignment horizontal="left"/>
    </xf>
    <xf numFmtId="0" fontId="15" fillId="11" borderId="10" xfId="0" applyFont="1" applyFill="1" applyBorder="1" applyAlignment="1">
      <alignment horizontal="right" vertical="center"/>
    </xf>
    <xf numFmtId="0" fontId="15" fillId="11" borderId="11" xfId="0" applyFont="1" applyFill="1" applyBorder="1" applyAlignment="1">
      <alignment horizontal="right" vertical="center"/>
    </xf>
    <xf numFmtId="0" fontId="15" fillId="11" borderId="14" xfId="0" applyFont="1" applyFill="1" applyBorder="1"/>
    <xf numFmtId="0" fontId="15" fillId="11" borderId="15" xfId="0" applyFont="1" applyFill="1" applyBorder="1"/>
    <xf numFmtId="0" fontId="15" fillId="10" borderId="18" xfId="0" applyFont="1" applyFill="1" applyBorder="1" applyAlignment="1">
      <alignment horizontal="left" vertical="center" wrapText="1"/>
    </xf>
    <xf numFmtId="0" fontId="15" fillId="10" borderId="19" xfId="0" applyFont="1" applyFill="1" applyBorder="1" applyAlignment="1">
      <alignment horizontal="left" vertical="center" wrapText="1"/>
    </xf>
    <xf numFmtId="0" fontId="15" fillId="10" borderId="20" xfId="0" applyFont="1" applyFill="1" applyBorder="1" applyAlignment="1">
      <alignment horizontal="left" vertical="center" wrapText="1"/>
    </xf>
    <xf numFmtId="0" fontId="15" fillId="10" borderId="23" xfId="0" applyFont="1" applyFill="1" applyBorder="1" applyAlignment="1">
      <alignment horizontal="left" vertical="center" wrapText="1"/>
    </xf>
    <xf numFmtId="0" fontId="15" fillId="10" borderId="25" xfId="0" applyFont="1" applyFill="1" applyBorder="1" applyAlignment="1">
      <alignment horizontal="left" vertical="center" wrapText="1"/>
    </xf>
    <xf numFmtId="0" fontId="15" fillId="11" borderId="26" xfId="0" applyFont="1" applyFill="1" applyBorder="1" applyAlignment="1">
      <alignment horizontal="center" vertical="center"/>
    </xf>
    <xf numFmtId="0" fontId="15" fillId="11" borderId="28" xfId="0" applyFont="1" applyFill="1" applyBorder="1" applyAlignment="1">
      <alignment horizontal="left" vertical="center"/>
    </xf>
    <xf numFmtId="0" fontId="0" fillId="9" borderId="29" xfId="0" applyFill="1" applyBorder="1" applyAlignment="1">
      <alignment horizontal="center" vertical="center"/>
    </xf>
    <xf numFmtId="0" fontId="16" fillId="9" borderId="29" xfId="0" applyFont="1" applyFill="1" applyBorder="1" applyAlignment="1">
      <alignment horizontal="center" vertical="center"/>
    </xf>
    <xf numFmtId="0" fontId="15" fillId="11" borderId="30" xfId="0" applyFont="1" applyFill="1" applyBorder="1" applyAlignment="1">
      <alignment horizontal="left" vertical="center"/>
    </xf>
    <xf numFmtId="0" fontId="15" fillId="11" borderId="31" xfId="0" applyFont="1" applyFill="1" applyBorder="1" applyAlignment="1">
      <alignment horizontal="center" vertical="center"/>
    </xf>
    <xf numFmtId="0" fontId="15" fillId="11" borderId="34" xfId="0" applyFont="1" applyFill="1" applyBorder="1" applyAlignment="1">
      <alignment horizontal="left" vertical="center"/>
    </xf>
    <xf numFmtId="0" fontId="15" fillId="11" borderId="35" xfId="0" applyFont="1" applyFill="1" applyBorder="1" applyAlignment="1">
      <alignment horizontal="center" vertical="center"/>
    </xf>
    <xf numFmtId="0" fontId="15" fillId="11" borderId="37" xfId="0" applyFont="1" applyFill="1" applyBorder="1" applyAlignment="1">
      <alignment horizontal="left" vertical="center"/>
    </xf>
    <xf numFmtId="0" fontId="15" fillId="11" borderId="38" xfId="0" applyFont="1" applyFill="1" applyBorder="1" applyAlignment="1">
      <alignment horizontal="left" vertical="center"/>
    </xf>
    <xf numFmtId="0" fontId="16" fillId="9" borderId="29" xfId="0" applyFont="1" applyFill="1" applyBorder="1" applyAlignment="1">
      <alignment vertical="center" wrapText="1"/>
    </xf>
    <xf numFmtId="0" fontId="15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" fillId="0" borderId="0" xfId="0" applyFont="1"/>
    <xf numFmtId="0" fontId="1" fillId="2" borderId="9" xfId="2" applyFont="1" applyFill="1" applyBorder="1" applyAlignment="1">
      <alignment horizontal="center" vertical="center" wrapText="1"/>
    </xf>
    <xf numFmtId="0" fontId="1" fillId="11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5" fillId="0" borderId="0" xfId="0" applyFont="1" applyAlignment="1">
      <alignment vertical="center"/>
    </xf>
    <xf numFmtId="0" fontId="30" fillId="11" borderId="27" xfId="0" applyFont="1" applyFill="1" applyBorder="1" applyAlignment="1">
      <alignment horizontal="center" vertical="center" wrapText="1"/>
    </xf>
    <xf numFmtId="0" fontId="16" fillId="2" borderId="13" xfId="2" applyFont="1" applyFill="1" applyBorder="1" applyAlignment="1">
      <alignment horizontal="center" vertical="center" wrapText="1"/>
    </xf>
    <xf numFmtId="0" fontId="16" fillId="11" borderId="13" xfId="0" applyFont="1" applyFill="1" applyBorder="1" applyAlignment="1">
      <alignment horizontal="center" vertical="center" wrapText="1"/>
    </xf>
    <xf numFmtId="0" fontId="15" fillId="9" borderId="10" xfId="0" applyFont="1" applyFill="1" applyBorder="1" applyAlignment="1">
      <alignment horizontal="right" vertical="center"/>
    </xf>
    <xf numFmtId="0" fontId="15" fillId="7" borderId="0" xfId="0" applyFont="1" applyFill="1" applyAlignment="1">
      <alignment horizontal="right" vertical="center"/>
    </xf>
    <xf numFmtId="0" fontId="14" fillId="7" borderId="7" xfId="7" applyFont="1" applyFill="1" applyBorder="1" applyAlignment="1">
      <alignment horizontal="right" vertical="center" wrapText="1"/>
    </xf>
    <xf numFmtId="0" fontId="14" fillId="7" borderId="1" xfId="7" applyFont="1" applyFill="1" applyBorder="1" applyAlignment="1">
      <alignment horizontal="right" vertical="center" wrapText="1"/>
    </xf>
    <xf numFmtId="0" fontId="7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5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" fillId="0" borderId="0" xfId="2" applyFont="1" applyFill="1" applyAlignment="1">
      <alignment horizontal="center" vertical="center" wrapText="1"/>
    </xf>
    <xf numFmtId="0" fontId="1" fillId="0" borderId="0" xfId="2" applyFont="1" applyFill="1" applyAlignment="1">
      <alignment horizontal="left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2" applyFont="1" applyFill="1" applyAlignment="1">
      <alignment horizontal="right"/>
    </xf>
    <xf numFmtId="0" fontId="1" fillId="0" borderId="0" xfId="2" applyFont="1" applyFill="1" applyAlignment="1">
      <alignment horizontal="left"/>
    </xf>
    <xf numFmtId="0" fontId="33" fillId="0" borderId="0" xfId="2" applyFont="1" applyFill="1" applyAlignment="1">
      <alignment horizontal="right" vertical="center" wrapText="1"/>
    </xf>
    <xf numFmtId="0" fontId="33" fillId="0" borderId="0" xfId="2" applyFont="1" applyFill="1" applyAlignment="1">
      <alignment horizontal="left" vertical="center" wrapText="1"/>
    </xf>
    <xf numFmtId="0" fontId="33" fillId="0" borderId="0" xfId="2" applyFont="1" applyFill="1" applyAlignment="1">
      <alignment horizontal="right"/>
    </xf>
    <xf numFmtId="0" fontId="33" fillId="0" borderId="0" xfId="2" applyFont="1" applyFill="1" applyAlignment="1">
      <alignment horizontal="left" wrapText="1"/>
    </xf>
    <xf numFmtId="0" fontId="33" fillId="0" borderId="0" xfId="2" applyFont="1" applyFill="1"/>
    <xf numFmtId="0" fontId="15" fillId="11" borderId="33" xfId="0" applyFont="1" applyFill="1" applyBorder="1" applyAlignment="1">
      <alignment horizontal="left" vertical="center"/>
    </xf>
    <xf numFmtId="0" fontId="15" fillId="11" borderId="11" xfId="0" applyFont="1" applyFill="1" applyBorder="1"/>
    <xf numFmtId="0" fontId="15" fillId="7" borderId="18" xfId="0" applyFont="1" applyFill="1" applyBorder="1" applyAlignment="1">
      <alignment horizontal="left"/>
    </xf>
    <xf numFmtId="0" fontId="15" fillId="7" borderId="11" xfId="0" applyFont="1" applyFill="1" applyBorder="1" applyAlignment="1">
      <alignment horizontal="left"/>
    </xf>
    <xf numFmtId="0" fontId="30" fillId="11" borderId="32" xfId="0" applyFont="1" applyFill="1" applyBorder="1" applyAlignment="1">
      <alignment horizontal="center" vertical="center" wrapText="1"/>
    </xf>
    <xf numFmtId="0" fontId="16" fillId="2" borderId="16" xfId="2" applyFont="1" applyFill="1" applyBorder="1" applyAlignment="1">
      <alignment horizontal="center" vertical="center" wrapText="1"/>
    </xf>
    <xf numFmtId="0" fontId="16" fillId="11" borderId="16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/>
    </xf>
    <xf numFmtId="0" fontId="30" fillId="0" borderId="0" xfId="0" applyFont="1"/>
    <xf numFmtId="0" fontId="1" fillId="9" borderId="29" xfId="0" applyFont="1" applyFill="1" applyBorder="1" applyAlignment="1">
      <alignment horizontal="center" vertical="center"/>
    </xf>
    <xf numFmtId="1" fontId="13" fillId="0" borderId="3" xfId="7" applyNumberFormat="1" applyFont="1" applyBorder="1" applyAlignment="1">
      <alignment horizontal="right" wrapText="1"/>
    </xf>
    <xf numFmtId="0" fontId="13" fillId="0" borderId="3" xfId="7" applyFont="1" applyBorder="1" applyAlignment="1">
      <alignment horizontal="right" wrapText="1"/>
    </xf>
    <xf numFmtId="0" fontId="13" fillId="0" borderId="1" xfId="7" applyFont="1" applyBorder="1" applyAlignment="1">
      <alignment horizontal="right" wrapText="1"/>
    </xf>
    <xf numFmtId="0" fontId="16" fillId="0" borderId="0" xfId="0" applyFont="1" applyAlignment="1">
      <alignment horizontal="left" vertical="center"/>
    </xf>
    <xf numFmtId="0" fontId="29" fillId="9" borderId="2" xfId="0" applyFont="1" applyFill="1" applyBorder="1" applyAlignment="1">
      <alignment vertical="center"/>
    </xf>
    <xf numFmtId="0" fontId="29" fillId="9" borderId="6" xfId="0" applyFont="1" applyFill="1" applyBorder="1" applyAlignment="1">
      <alignment vertical="center"/>
    </xf>
    <xf numFmtId="0" fontId="15" fillId="2" borderId="9" xfId="2" applyFont="1" applyFill="1" applyBorder="1" applyAlignment="1">
      <alignment horizontal="center" vertical="center" wrapText="1"/>
    </xf>
    <xf numFmtId="0" fontId="15" fillId="11" borderId="9" xfId="0" applyFont="1" applyFill="1" applyBorder="1" applyAlignment="1">
      <alignment horizontal="center" vertical="center" wrapText="1"/>
    </xf>
    <xf numFmtId="0" fontId="15" fillId="2" borderId="0" xfId="2" applyFont="1" applyFill="1" applyBorder="1" applyAlignment="1">
      <alignment horizontal="center" vertical="center" wrapText="1"/>
    </xf>
    <xf numFmtId="0" fontId="15" fillId="11" borderId="0" xfId="0" applyFont="1" applyFill="1" applyAlignment="1">
      <alignment horizontal="center" vertical="center" wrapText="1"/>
    </xf>
    <xf numFmtId="0" fontId="15" fillId="9" borderId="0" xfId="0" applyFont="1" applyFill="1" applyAlignment="1">
      <alignment horizontal="right" vertical="center"/>
    </xf>
    <xf numFmtId="0" fontId="15" fillId="7" borderId="12" xfId="0" applyFont="1" applyFill="1" applyBorder="1" applyAlignment="1">
      <alignment horizontal="right" vertical="center"/>
    </xf>
    <xf numFmtId="0" fontId="15" fillId="11" borderId="21" xfId="0" applyFont="1" applyFill="1" applyBorder="1"/>
    <xf numFmtId="0" fontId="15" fillId="11" borderId="22" xfId="0" applyFont="1" applyFill="1" applyBorder="1"/>
    <xf numFmtId="0" fontId="15" fillId="7" borderId="17" xfId="0" applyFont="1" applyFill="1" applyBorder="1"/>
    <xf numFmtId="0" fontId="15" fillId="7" borderId="18" xfId="0" applyFont="1" applyFill="1" applyBorder="1"/>
    <xf numFmtId="0" fontId="15" fillId="7" borderId="15" xfId="0" applyFont="1" applyFill="1" applyBorder="1"/>
    <xf numFmtId="0" fontId="30" fillId="11" borderId="36" xfId="0" applyFont="1" applyFill="1" applyBorder="1" applyAlignment="1">
      <alignment horizontal="center" vertical="center" wrapText="1"/>
    </xf>
    <xf numFmtId="0" fontId="16" fillId="2" borderId="0" xfId="2" applyFont="1" applyFill="1" applyBorder="1" applyAlignment="1">
      <alignment horizontal="center" vertical="center" wrapText="1"/>
    </xf>
    <xf numFmtId="0" fontId="16" fillId="11" borderId="0" xfId="0" applyFont="1" applyFill="1" applyAlignment="1">
      <alignment horizontal="center" vertical="center" wrapText="1"/>
    </xf>
    <xf numFmtId="0" fontId="15" fillId="9" borderId="11" xfId="0" applyFont="1" applyFill="1" applyBorder="1" applyAlignment="1">
      <alignment horizontal="right" vertical="center"/>
    </xf>
    <xf numFmtId="0" fontId="1" fillId="0" borderId="0" xfId="1" applyFont="1" applyFill="1" applyAlignment="1">
      <alignment horizontal="right"/>
    </xf>
    <xf numFmtId="0" fontId="1" fillId="0" borderId="0" xfId="1" applyFont="1" applyFill="1" applyBorder="1" applyAlignment="1">
      <alignment wrapText="1"/>
    </xf>
    <xf numFmtId="0" fontId="1" fillId="9" borderId="29" xfId="0" applyFont="1" applyFill="1" applyBorder="1" applyAlignment="1">
      <alignment vertical="center" wrapText="1"/>
    </xf>
    <xf numFmtId="0" fontId="29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1" fontId="13" fillId="0" borderId="3" xfId="8" applyNumberFormat="1" applyFont="1" applyBorder="1" applyAlignment="1">
      <alignment horizontal="right" wrapText="1"/>
    </xf>
    <xf numFmtId="0" fontId="13" fillId="0" borderId="3" xfId="8" applyFont="1" applyBorder="1" applyAlignment="1">
      <alignment horizontal="right" wrapText="1"/>
    </xf>
    <xf numFmtId="0" fontId="34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13" fillId="0" borderId="1" xfId="8" applyFont="1" applyBorder="1" applyAlignment="1">
      <alignment horizontal="right" wrapText="1"/>
    </xf>
    <xf numFmtId="0" fontId="13" fillId="0" borderId="0" xfId="8" applyFont="1" applyAlignment="1">
      <alignment horizontal="right" wrapText="1"/>
    </xf>
    <xf numFmtId="0" fontId="15" fillId="11" borderId="0" xfId="0" applyFont="1" applyFill="1"/>
    <xf numFmtId="0" fontId="15" fillId="7" borderId="0" xfId="0" applyFont="1" applyFill="1"/>
    <xf numFmtId="0" fontId="14" fillId="8" borderId="4" xfId="0" applyFont="1" applyFill="1" applyBorder="1" applyAlignment="1">
      <alignment horizontal="left" wrapText="1"/>
    </xf>
    <xf numFmtId="0" fontId="13" fillId="0" borderId="0" xfId="7" applyFont="1" applyAlignment="1">
      <alignment horizontal="right" wrapText="1"/>
    </xf>
    <xf numFmtId="9" fontId="1" fillId="0" borderId="0" xfId="9" applyFont="1"/>
    <xf numFmtId="0" fontId="1" fillId="7" borderId="17" xfId="0" applyFont="1" applyFill="1" applyBorder="1"/>
    <xf numFmtId="0" fontId="30" fillId="11" borderId="31" xfId="0" applyFont="1" applyFill="1" applyBorder="1" applyAlignment="1">
      <alignment horizontal="center" vertical="center" wrapText="1"/>
    </xf>
    <xf numFmtId="0" fontId="15" fillId="7" borderId="24" xfId="0" applyFont="1" applyFill="1" applyBorder="1" applyAlignment="1">
      <alignment horizontal="right" vertical="center"/>
    </xf>
    <xf numFmtId="1" fontId="15" fillId="9" borderId="10" xfId="0" applyNumberFormat="1" applyFont="1" applyFill="1" applyBorder="1" applyAlignment="1">
      <alignment horizontal="right" vertical="center"/>
    </xf>
    <xf numFmtId="1" fontId="15" fillId="9" borderId="11" xfId="0" applyNumberFormat="1" applyFont="1" applyFill="1" applyBorder="1" applyAlignment="1">
      <alignment horizontal="right" vertical="center"/>
    </xf>
    <xf numFmtId="1" fontId="15" fillId="7" borderId="12" xfId="0" applyNumberFormat="1" applyFont="1" applyFill="1" applyBorder="1" applyAlignment="1">
      <alignment horizontal="right" vertical="center"/>
    </xf>
    <xf numFmtId="1" fontId="15" fillId="7" borderId="24" xfId="0" applyNumberFormat="1" applyFont="1" applyFill="1" applyBorder="1" applyAlignment="1">
      <alignment horizontal="right" vertical="center"/>
    </xf>
    <xf numFmtId="0" fontId="14" fillId="7" borderId="7" xfId="8" applyFont="1" applyFill="1" applyBorder="1" applyAlignment="1">
      <alignment horizontal="right" vertical="center" wrapText="1"/>
    </xf>
    <xf numFmtId="0" fontId="14" fillId="7" borderId="1" xfId="8" applyFont="1" applyFill="1" applyBorder="1" applyAlignment="1">
      <alignment horizontal="right" vertical="center" wrapText="1"/>
    </xf>
    <xf numFmtId="0" fontId="16" fillId="9" borderId="29" xfId="0" applyFont="1" applyFill="1" applyBorder="1" applyAlignment="1">
      <alignment horizontal="center" vertical="center" wrapText="1"/>
    </xf>
    <xf numFmtId="0" fontId="30" fillId="11" borderId="29" xfId="0" applyFont="1" applyFill="1" applyBorder="1" applyAlignment="1">
      <alignment horizontal="center" vertical="center" wrapText="1"/>
    </xf>
    <xf numFmtId="0" fontId="16" fillId="9" borderId="29" xfId="0" applyFont="1" applyFill="1" applyBorder="1" applyAlignment="1">
      <alignment horizontal="center" vertical="center"/>
    </xf>
    <xf numFmtId="0" fontId="15" fillId="9" borderId="29" xfId="0" applyFont="1" applyFill="1" applyBorder="1" applyAlignment="1">
      <alignment horizontal="center" vertical="center" wrapText="1"/>
    </xf>
    <xf numFmtId="0" fontId="31" fillId="9" borderId="29" xfId="8" applyFont="1" applyFill="1" applyBorder="1" applyAlignment="1">
      <alignment horizontal="center" vertical="center" wrapText="1"/>
    </xf>
    <xf numFmtId="0" fontId="31" fillId="9" borderId="29" xfId="8" applyFont="1" applyFill="1" applyBorder="1" applyAlignment="1">
      <alignment horizontal="center" vertical="center"/>
    </xf>
    <xf numFmtId="0" fontId="15" fillId="11" borderId="29" xfId="0" applyFont="1" applyFill="1" applyBorder="1" applyAlignment="1">
      <alignment horizontal="center" vertical="center" wrapText="1"/>
    </xf>
    <xf numFmtId="0" fontId="0" fillId="9" borderId="29" xfId="0" applyFill="1" applyBorder="1" applyAlignment="1">
      <alignment horizontal="center"/>
    </xf>
    <xf numFmtId="0" fontId="0" fillId="9" borderId="29" xfId="0" applyFill="1" applyBorder="1" applyAlignment="1">
      <alignment horizontal="center" vertical="center" wrapText="1"/>
    </xf>
    <xf numFmtId="0" fontId="0" fillId="9" borderId="29" xfId="0" applyFill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9" fillId="9" borderId="2" xfId="0" applyFont="1" applyFill="1" applyBorder="1" applyAlignment="1">
      <alignment horizontal="center" vertical="center" wrapText="1"/>
    </xf>
    <xf numFmtId="0" fontId="29" fillId="9" borderId="2" xfId="0" applyFont="1" applyFill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1" fillId="9" borderId="29" xfId="0" applyFont="1" applyFill="1" applyBorder="1" applyAlignment="1">
      <alignment horizontal="center"/>
    </xf>
    <xf numFmtId="0" fontId="1" fillId="9" borderId="29" xfId="0" applyFont="1" applyFill="1" applyBorder="1" applyAlignment="1">
      <alignment horizontal="center" vertical="center" wrapText="1"/>
    </xf>
    <xf numFmtId="0" fontId="1" fillId="9" borderId="29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5" fillId="9" borderId="29" xfId="0" applyFont="1" applyFill="1" applyBorder="1" applyAlignment="1">
      <alignment horizontal="center"/>
    </xf>
    <xf numFmtId="0" fontId="15" fillId="9" borderId="29" xfId="0" applyFont="1" applyFill="1" applyBorder="1" applyAlignment="1">
      <alignment horizontal="center" vertical="center"/>
    </xf>
    <xf numFmtId="1" fontId="30" fillId="9" borderId="29" xfId="0" applyNumberFormat="1" applyFont="1" applyFill="1" applyBorder="1" applyAlignment="1">
      <alignment horizontal="center" vertical="center"/>
    </xf>
    <xf numFmtId="0" fontId="30" fillId="9" borderId="29" xfId="0" applyFont="1" applyFill="1" applyBorder="1" applyAlignment="1">
      <alignment horizontal="center" vertical="center" wrapText="1"/>
    </xf>
    <xf numFmtId="1" fontId="16" fillId="9" borderId="29" xfId="0" applyNumberFormat="1" applyFont="1" applyFill="1" applyBorder="1" applyAlignment="1">
      <alignment horizontal="center" vertical="center" wrapText="1"/>
    </xf>
    <xf numFmtId="1" fontId="1" fillId="9" borderId="29" xfId="0" applyNumberFormat="1" applyFont="1" applyFill="1" applyBorder="1" applyAlignment="1">
      <alignment horizontal="center" vertical="center" wrapText="1"/>
    </xf>
    <xf numFmtId="1" fontId="1" fillId="9" borderId="29" xfId="0" applyNumberFormat="1" applyFont="1" applyFill="1" applyBorder="1" applyAlignment="1">
      <alignment horizontal="center" vertical="center"/>
    </xf>
  </cellXfs>
  <cellStyles count="10">
    <cellStyle name="Bad" xfId="1" builtinId="27"/>
    <cellStyle name="Good" xfId="2" builtinId="26"/>
    <cellStyle name="Neutral" xfId="3" builtinId="28"/>
    <cellStyle name="Normal" xfId="0" builtinId="0"/>
    <cellStyle name="Normal_Sheet1" xfId="4" xr:uid="{18E0B349-67D5-4846-B73F-1197128808A2}"/>
    <cellStyle name="Normal_Sheet2" xfId="5" xr:uid="{26A8A9E0-5D1E-48D1-8BC3-BE52A965BF90}"/>
    <cellStyle name="Normal_Sheet3" xfId="6" xr:uid="{9C3437B5-4399-49F5-A8F4-C84D43676519}"/>
    <cellStyle name="Normal_Sheet7" xfId="7" xr:uid="{A4553096-71CF-4332-9DFE-6D4A0C5A3F34}"/>
    <cellStyle name="Normal_Sheet7 2" xfId="8" xr:uid="{745ECF31-C02B-4FE4-BBAD-D400573B526A}"/>
    <cellStyle name="Percent" xfId="9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14972C-E1F9-4862-83C8-A1AADED19356}">
  <dimension ref="A1:F38"/>
  <sheetViews>
    <sheetView tabSelected="1" workbookViewId="0"/>
  </sheetViews>
  <sheetFormatPr defaultColWidth="8.85546875" defaultRowHeight="15" x14ac:dyDescent="0.25"/>
  <cols>
    <col min="1" max="1" width="30.85546875" style="153" bestFit="1" customWidth="1"/>
    <col min="2" max="6" width="18.7109375" style="153" customWidth="1"/>
    <col min="7" max="16384" width="8.85546875" style="153"/>
  </cols>
  <sheetData>
    <row r="1" spans="1:6" x14ac:dyDescent="0.25">
      <c r="A1" s="10" t="s">
        <v>853</v>
      </c>
    </row>
    <row r="2" spans="1:6" x14ac:dyDescent="0.25">
      <c r="A2" s="11" t="s">
        <v>854</v>
      </c>
    </row>
    <row r="4" spans="1:6" x14ac:dyDescent="0.25">
      <c r="A4" s="157" t="s">
        <v>856</v>
      </c>
    </row>
    <row r="5" spans="1:6" x14ac:dyDescent="0.25">
      <c r="A5" s="11" t="s">
        <v>855</v>
      </c>
    </row>
    <row r="6" spans="1:6" x14ac:dyDescent="0.25">
      <c r="A6" s="157" t="s">
        <v>673</v>
      </c>
    </row>
    <row r="7" spans="1:6" x14ac:dyDescent="0.25">
      <c r="A7" s="11" t="s">
        <v>858</v>
      </c>
    </row>
    <row r="9" spans="1:6" ht="45" x14ac:dyDescent="0.25">
      <c r="A9" s="140" t="s">
        <v>674</v>
      </c>
      <c r="B9" s="196" t="s">
        <v>675</v>
      </c>
      <c r="C9" s="196" t="s">
        <v>676</v>
      </c>
      <c r="D9" s="196" t="s">
        <v>677</v>
      </c>
      <c r="E9" s="196" t="s">
        <v>678</v>
      </c>
      <c r="F9" s="197" t="s">
        <v>679</v>
      </c>
    </row>
    <row r="10" spans="1:6" ht="27.75" customHeight="1" x14ac:dyDescent="0.25">
      <c r="A10" s="158" t="s">
        <v>680</v>
      </c>
      <c r="B10" s="159" t="s">
        <v>681</v>
      </c>
      <c r="C10" s="159" t="s">
        <v>682</v>
      </c>
      <c r="D10" s="159" t="s">
        <v>683</v>
      </c>
      <c r="E10" s="159" t="s">
        <v>684</v>
      </c>
      <c r="F10" s="160" t="s">
        <v>685</v>
      </c>
    </row>
    <row r="11" spans="1:6" ht="18" customHeight="1" x14ac:dyDescent="0.25">
      <c r="A11" s="141" t="s">
        <v>825</v>
      </c>
      <c r="B11" s="131">
        <v>3735</v>
      </c>
      <c r="C11" s="131">
        <v>2171</v>
      </c>
      <c r="D11" s="131">
        <v>287</v>
      </c>
      <c r="E11" s="131">
        <v>1277</v>
      </c>
      <c r="F11" s="132">
        <v>6975</v>
      </c>
    </row>
    <row r="12" spans="1:6" ht="18.75" customHeight="1" x14ac:dyDescent="0.25">
      <c r="A12" s="129" t="s">
        <v>826</v>
      </c>
      <c r="B12" s="126">
        <v>1683</v>
      </c>
      <c r="C12" s="126">
        <v>1055</v>
      </c>
      <c r="D12" s="126">
        <v>112</v>
      </c>
      <c r="E12" s="126">
        <v>516</v>
      </c>
      <c r="F12" s="126">
        <v>3183</v>
      </c>
    </row>
    <row r="13" spans="1:6" ht="30" x14ac:dyDescent="0.25">
      <c r="A13" s="125" t="s">
        <v>827</v>
      </c>
      <c r="B13" s="153">
        <v>83</v>
      </c>
      <c r="C13" s="153">
        <v>59</v>
      </c>
      <c r="D13" s="153">
        <v>7</v>
      </c>
      <c r="E13" s="153">
        <v>17</v>
      </c>
      <c r="F13" s="153">
        <v>150</v>
      </c>
    </row>
    <row r="14" spans="1:6" ht="30" x14ac:dyDescent="0.25">
      <c r="A14" s="125" t="s">
        <v>828</v>
      </c>
      <c r="B14" s="153">
        <v>94</v>
      </c>
      <c r="C14" s="153">
        <v>72</v>
      </c>
      <c r="D14" s="153">
        <v>4</v>
      </c>
      <c r="E14" s="153">
        <v>18</v>
      </c>
      <c r="F14" s="153">
        <v>157</v>
      </c>
    </row>
    <row r="15" spans="1:6" ht="30" x14ac:dyDescent="0.25">
      <c r="A15" s="125" t="s">
        <v>829</v>
      </c>
      <c r="B15" s="153">
        <v>50</v>
      </c>
      <c r="C15" s="153">
        <v>32</v>
      </c>
      <c r="D15" s="153">
        <v>6</v>
      </c>
      <c r="E15" s="153">
        <v>12</v>
      </c>
      <c r="F15" s="153">
        <v>142</v>
      </c>
    </row>
    <row r="16" spans="1:6" ht="30" x14ac:dyDescent="0.25">
      <c r="A16" s="125" t="s">
        <v>830</v>
      </c>
      <c r="B16" s="153">
        <v>150</v>
      </c>
      <c r="C16" s="153">
        <v>91</v>
      </c>
      <c r="D16" s="153">
        <v>22</v>
      </c>
      <c r="E16" s="153">
        <v>37</v>
      </c>
      <c r="F16" s="153">
        <v>273</v>
      </c>
    </row>
    <row r="17" spans="1:6" ht="30" x14ac:dyDescent="0.25">
      <c r="A17" s="125" t="s">
        <v>831</v>
      </c>
      <c r="B17" s="153">
        <v>85</v>
      </c>
      <c r="C17" s="153">
        <v>60</v>
      </c>
      <c r="D17" s="153">
        <v>2</v>
      </c>
      <c r="E17" s="153">
        <v>23</v>
      </c>
      <c r="F17" s="153">
        <v>155</v>
      </c>
    </row>
    <row r="18" spans="1:6" ht="30" x14ac:dyDescent="0.25">
      <c r="A18" s="125" t="s">
        <v>832</v>
      </c>
      <c r="B18" s="153">
        <v>270</v>
      </c>
      <c r="C18" s="153">
        <v>190</v>
      </c>
      <c r="D18" s="153">
        <v>9</v>
      </c>
      <c r="E18" s="153">
        <v>71</v>
      </c>
      <c r="F18" s="153">
        <v>456</v>
      </c>
    </row>
    <row r="19" spans="1:6" ht="30" x14ac:dyDescent="0.25">
      <c r="A19" s="125" t="s">
        <v>833</v>
      </c>
      <c r="B19" s="153">
        <v>155</v>
      </c>
      <c r="C19" s="153">
        <v>98</v>
      </c>
      <c r="D19" s="153">
        <v>15</v>
      </c>
      <c r="E19" s="153">
        <v>42</v>
      </c>
      <c r="F19" s="153">
        <v>266</v>
      </c>
    </row>
    <row r="20" spans="1:6" ht="30" x14ac:dyDescent="0.25">
      <c r="A20" s="125" t="s">
        <v>834</v>
      </c>
      <c r="B20" s="153">
        <v>796</v>
      </c>
      <c r="C20" s="153">
        <v>453</v>
      </c>
      <c r="D20" s="153">
        <v>47</v>
      </c>
      <c r="E20" s="153">
        <v>296</v>
      </c>
      <c r="F20" s="153">
        <v>1584</v>
      </c>
    </row>
    <row r="21" spans="1:6" ht="19.5" customHeight="1" x14ac:dyDescent="0.25">
      <c r="A21" s="130" t="s">
        <v>687</v>
      </c>
      <c r="B21" s="105">
        <v>2052</v>
      </c>
      <c r="C21" s="105">
        <v>1116</v>
      </c>
      <c r="D21" s="105">
        <v>175</v>
      </c>
      <c r="E21" s="105">
        <v>761</v>
      </c>
      <c r="F21" s="105">
        <v>3792</v>
      </c>
    </row>
    <row r="22" spans="1:6" ht="30" x14ac:dyDescent="0.25">
      <c r="A22" s="125" t="s">
        <v>835</v>
      </c>
      <c r="B22" s="153">
        <v>146</v>
      </c>
      <c r="C22" s="153">
        <v>57</v>
      </c>
      <c r="D22" s="153">
        <v>13</v>
      </c>
      <c r="E22" s="153">
        <v>76</v>
      </c>
      <c r="F22" s="153">
        <v>346</v>
      </c>
    </row>
    <row r="23" spans="1:6" ht="30" x14ac:dyDescent="0.25">
      <c r="A23" s="125" t="s">
        <v>836</v>
      </c>
      <c r="B23" s="153">
        <v>70</v>
      </c>
      <c r="C23" s="153">
        <v>31</v>
      </c>
      <c r="D23" s="153">
        <v>4</v>
      </c>
      <c r="E23" s="153">
        <v>35</v>
      </c>
      <c r="F23" s="153">
        <v>172</v>
      </c>
    </row>
    <row r="24" spans="1:6" ht="30" x14ac:dyDescent="0.25">
      <c r="A24" s="125" t="s">
        <v>837</v>
      </c>
      <c r="B24" s="153">
        <v>89</v>
      </c>
      <c r="C24" s="153">
        <v>51</v>
      </c>
      <c r="D24" s="153">
        <v>9</v>
      </c>
      <c r="E24" s="153">
        <v>29</v>
      </c>
      <c r="F24" s="153">
        <v>139</v>
      </c>
    </row>
    <row r="25" spans="1:6" ht="30" x14ac:dyDescent="0.25">
      <c r="A25" s="125" t="s">
        <v>838</v>
      </c>
      <c r="B25" s="153">
        <v>91</v>
      </c>
      <c r="C25" s="153">
        <v>55</v>
      </c>
      <c r="D25" s="153">
        <v>7</v>
      </c>
      <c r="E25" s="153">
        <v>29</v>
      </c>
      <c r="F25" s="153">
        <v>242</v>
      </c>
    </row>
    <row r="26" spans="1:6" ht="30" x14ac:dyDescent="0.25">
      <c r="A26" s="125" t="s">
        <v>839</v>
      </c>
      <c r="B26" s="153">
        <v>189</v>
      </c>
      <c r="C26" s="153">
        <v>111</v>
      </c>
      <c r="D26" s="153">
        <v>10</v>
      </c>
      <c r="E26" s="153">
        <v>68</v>
      </c>
      <c r="F26" s="153">
        <v>261</v>
      </c>
    </row>
    <row r="27" spans="1:6" ht="30" x14ac:dyDescent="0.25">
      <c r="A27" s="125" t="s">
        <v>840</v>
      </c>
      <c r="B27" s="153">
        <v>114</v>
      </c>
      <c r="C27" s="153">
        <v>54</v>
      </c>
      <c r="D27" s="153">
        <v>11</v>
      </c>
      <c r="E27" s="153">
        <v>49</v>
      </c>
      <c r="F27" s="153">
        <v>217</v>
      </c>
    </row>
    <row r="28" spans="1:6" ht="30" x14ac:dyDescent="0.25">
      <c r="A28" s="125" t="s">
        <v>841</v>
      </c>
      <c r="B28" s="153">
        <v>69</v>
      </c>
      <c r="C28" s="153">
        <v>33</v>
      </c>
      <c r="D28" s="153">
        <v>10</v>
      </c>
      <c r="E28" s="153">
        <v>26</v>
      </c>
      <c r="F28" s="153">
        <v>145</v>
      </c>
    </row>
    <row r="29" spans="1:6" ht="30" x14ac:dyDescent="0.25">
      <c r="A29" s="125" t="s">
        <v>842</v>
      </c>
      <c r="B29" s="153">
        <v>67</v>
      </c>
      <c r="C29" s="153">
        <v>36</v>
      </c>
      <c r="D29" s="153">
        <v>7</v>
      </c>
      <c r="E29" s="153">
        <v>24</v>
      </c>
      <c r="F29" s="153">
        <v>108</v>
      </c>
    </row>
    <row r="30" spans="1:6" ht="30" x14ac:dyDescent="0.25">
      <c r="A30" s="125" t="s">
        <v>843</v>
      </c>
      <c r="B30" s="153">
        <v>130</v>
      </c>
      <c r="C30" s="153">
        <v>51</v>
      </c>
      <c r="D30" s="153">
        <v>17</v>
      </c>
      <c r="E30" s="153">
        <v>62</v>
      </c>
      <c r="F30" s="153">
        <v>277</v>
      </c>
    </row>
    <row r="31" spans="1:6" ht="30" x14ac:dyDescent="0.25">
      <c r="A31" s="125" t="s">
        <v>844</v>
      </c>
      <c r="B31" s="153">
        <v>99</v>
      </c>
      <c r="C31" s="153">
        <v>38</v>
      </c>
      <c r="D31" s="153">
        <v>14</v>
      </c>
      <c r="E31" s="153">
        <v>47</v>
      </c>
      <c r="F31" s="153">
        <v>193</v>
      </c>
    </row>
    <row r="32" spans="1:6" ht="30" x14ac:dyDescent="0.25">
      <c r="A32" s="125" t="s">
        <v>845</v>
      </c>
      <c r="B32" s="153">
        <v>177</v>
      </c>
      <c r="C32" s="153">
        <v>90</v>
      </c>
      <c r="D32" s="153">
        <v>19</v>
      </c>
      <c r="E32" s="153">
        <v>68</v>
      </c>
      <c r="F32" s="153">
        <v>273</v>
      </c>
    </row>
    <row r="33" spans="1:6" ht="30" x14ac:dyDescent="0.25">
      <c r="A33" s="125" t="s">
        <v>846</v>
      </c>
      <c r="B33" s="153">
        <v>130</v>
      </c>
      <c r="C33" s="153">
        <v>80</v>
      </c>
      <c r="D33" s="153">
        <v>7</v>
      </c>
      <c r="E33" s="153">
        <v>43</v>
      </c>
      <c r="F33" s="153">
        <v>200</v>
      </c>
    </row>
    <row r="34" spans="1:6" ht="30" x14ac:dyDescent="0.25">
      <c r="A34" s="125" t="s">
        <v>847</v>
      </c>
      <c r="B34" s="153">
        <v>280</v>
      </c>
      <c r="C34" s="153">
        <v>149</v>
      </c>
      <c r="D34" s="153">
        <v>22</v>
      </c>
      <c r="E34" s="153">
        <v>109</v>
      </c>
      <c r="F34" s="153">
        <v>461</v>
      </c>
    </row>
    <row r="35" spans="1:6" ht="30" x14ac:dyDescent="0.25">
      <c r="A35" s="125" t="s">
        <v>848</v>
      </c>
      <c r="B35" s="153">
        <v>60</v>
      </c>
      <c r="C35" s="153">
        <v>26</v>
      </c>
      <c r="D35" s="153">
        <v>4</v>
      </c>
      <c r="E35" s="153">
        <v>30</v>
      </c>
      <c r="F35" s="153">
        <v>128</v>
      </c>
    </row>
    <row r="36" spans="1:6" ht="30" x14ac:dyDescent="0.25">
      <c r="A36" s="125" t="s">
        <v>849</v>
      </c>
      <c r="B36" s="153">
        <v>53</v>
      </c>
      <c r="C36" s="153">
        <v>29</v>
      </c>
      <c r="D36" s="153">
        <v>6</v>
      </c>
      <c r="E36" s="153">
        <v>18</v>
      </c>
      <c r="F36" s="153">
        <v>99</v>
      </c>
    </row>
    <row r="37" spans="1:6" ht="30" x14ac:dyDescent="0.25">
      <c r="A37" s="125" t="s">
        <v>850</v>
      </c>
      <c r="B37" s="153">
        <v>146</v>
      </c>
      <c r="C37" s="153">
        <v>107</v>
      </c>
      <c r="D37" s="153">
        <v>8</v>
      </c>
      <c r="E37" s="153">
        <v>31</v>
      </c>
      <c r="F37" s="153">
        <v>272</v>
      </c>
    </row>
    <row r="38" spans="1:6" ht="30" x14ac:dyDescent="0.25">
      <c r="A38" s="9" t="s">
        <v>852</v>
      </c>
      <c r="B38" s="153">
        <v>142</v>
      </c>
      <c r="C38" s="153">
        <v>118</v>
      </c>
      <c r="D38" s="153">
        <v>7</v>
      </c>
      <c r="E38" s="153">
        <v>17</v>
      </c>
      <c r="F38" s="153">
        <v>259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6B32D-49B1-4CC9-88E2-3F45310B073C}">
  <dimension ref="A1:K38"/>
  <sheetViews>
    <sheetView zoomScaleNormal="100" workbookViewId="0"/>
  </sheetViews>
  <sheetFormatPr defaultColWidth="8.85546875" defaultRowHeight="15" x14ac:dyDescent="0.25"/>
  <cols>
    <col min="1" max="1" width="30.85546875" style="153" bestFit="1" customWidth="1"/>
    <col min="2" max="6" width="18.7109375" style="153" customWidth="1"/>
    <col min="7" max="10" width="8.85546875" style="153"/>
    <col min="11" max="11" width="8.85546875" style="226"/>
    <col min="12" max="16384" width="8.85546875" style="153"/>
  </cols>
  <sheetData>
    <row r="1" spans="1:6" x14ac:dyDescent="0.25">
      <c r="A1" s="10" t="s">
        <v>853</v>
      </c>
    </row>
    <row r="2" spans="1:6" x14ac:dyDescent="0.25">
      <c r="A2" s="11" t="s">
        <v>854</v>
      </c>
    </row>
    <row r="4" spans="1:6" x14ac:dyDescent="0.25">
      <c r="A4" s="157" t="s">
        <v>724</v>
      </c>
    </row>
    <row r="5" spans="1:6" x14ac:dyDescent="0.25">
      <c r="A5" s="11" t="s">
        <v>903</v>
      </c>
    </row>
    <row r="6" spans="1:6" x14ac:dyDescent="0.25">
      <c r="A6" s="157" t="s">
        <v>725</v>
      </c>
    </row>
    <row r="7" spans="1:6" x14ac:dyDescent="0.25">
      <c r="A7" s="11" t="s">
        <v>904</v>
      </c>
    </row>
    <row r="9" spans="1:6" ht="45" x14ac:dyDescent="0.25">
      <c r="A9" s="147" t="s">
        <v>674</v>
      </c>
      <c r="B9" s="196" t="s">
        <v>675</v>
      </c>
      <c r="C9" s="196" t="s">
        <v>676</v>
      </c>
      <c r="D9" s="196" t="s">
        <v>677</v>
      </c>
      <c r="E9" s="196" t="s">
        <v>678</v>
      </c>
      <c r="F9" s="197" t="s">
        <v>679</v>
      </c>
    </row>
    <row r="10" spans="1:6" ht="30" x14ac:dyDescent="0.25">
      <c r="A10" s="228" t="s">
        <v>680</v>
      </c>
      <c r="B10" s="208" t="s">
        <v>681</v>
      </c>
      <c r="C10" s="208" t="s">
        <v>682</v>
      </c>
      <c r="D10" s="208" t="s">
        <v>683</v>
      </c>
      <c r="E10" s="208" t="s">
        <v>684</v>
      </c>
      <c r="F10" s="209" t="s">
        <v>685</v>
      </c>
    </row>
    <row r="11" spans="1:6" ht="20.100000000000001" customHeight="1" x14ac:dyDescent="0.25">
      <c r="A11" s="148" t="s">
        <v>825</v>
      </c>
      <c r="B11" s="202">
        <v>122</v>
      </c>
      <c r="C11" s="202">
        <v>50</v>
      </c>
      <c r="D11" s="202">
        <v>10</v>
      </c>
      <c r="E11" s="202">
        <v>62</v>
      </c>
      <c r="F11" s="203">
        <v>171</v>
      </c>
    </row>
    <row r="12" spans="1:6" ht="20.100000000000001" customHeight="1" x14ac:dyDescent="0.25">
      <c r="A12" s="138" t="s">
        <v>826</v>
      </c>
      <c r="B12" s="204">
        <v>62</v>
      </c>
      <c r="C12" s="204">
        <v>25</v>
      </c>
      <c r="D12" s="204">
        <v>8</v>
      </c>
      <c r="E12" s="204">
        <v>29</v>
      </c>
      <c r="F12" s="227">
        <v>76</v>
      </c>
    </row>
    <row r="13" spans="1:6" ht="30" x14ac:dyDescent="0.25">
      <c r="A13" s="125" t="s">
        <v>827</v>
      </c>
      <c r="B13" s="153">
        <v>1</v>
      </c>
      <c r="E13" s="153">
        <v>1</v>
      </c>
      <c r="F13" s="153">
        <v>6</v>
      </c>
    </row>
    <row r="14" spans="1:6" ht="30" x14ac:dyDescent="0.25">
      <c r="A14" s="125" t="s">
        <v>828</v>
      </c>
      <c r="B14" s="153">
        <v>1</v>
      </c>
      <c r="E14" s="153">
        <v>1</v>
      </c>
      <c r="F14" s="153">
        <v>1</v>
      </c>
    </row>
    <row r="15" spans="1:6" ht="30" x14ac:dyDescent="0.25">
      <c r="A15" s="125" t="s">
        <v>829</v>
      </c>
      <c r="F15" s="153">
        <v>2</v>
      </c>
    </row>
    <row r="16" spans="1:6" ht="30" x14ac:dyDescent="0.25">
      <c r="A16" s="125" t="s">
        <v>830</v>
      </c>
      <c r="B16" s="153">
        <v>4</v>
      </c>
      <c r="C16" s="153">
        <v>1</v>
      </c>
      <c r="E16" s="153">
        <v>3</v>
      </c>
      <c r="F16" s="153">
        <v>3</v>
      </c>
    </row>
    <row r="17" spans="1:6" ht="30" x14ac:dyDescent="0.25">
      <c r="A17" s="125" t="s">
        <v>831</v>
      </c>
      <c r="B17" s="153">
        <v>1</v>
      </c>
      <c r="E17" s="153">
        <v>1</v>
      </c>
      <c r="F17" s="153">
        <v>5</v>
      </c>
    </row>
    <row r="18" spans="1:6" ht="30" x14ac:dyDescent="0.25">
      <c r="A18" s="125" t="s">
        <v>832</v>
      </c>
      <c r="B18" s="153">
        <v>45</v>
      </c>
      <c r="C18" s="153">
        <v>21</v>
      </c>
      <c r="D18" s="153">
        <v>8</v>
      </c>
      <c r="E18" s="153">
        <v>16</v>
      </c>
      <c r="F18" s="153">
        <v>46</v>
      </c>
    </row>
    <row r="19" spans="1:6" ht="30" x14ac:dyDescent="0.25">
      <c r="A19" s="125" t="s">
        <v>833</v>
      </c>
      <c r="B19" s="153">
        <v>5</v>
      </c>
      <c r="C19" s="153">
        <v>3</v>
      </c>
      <c r="E19" s="153">
        <v>2</v>
      </c>
      <c r="F19" s="153">
        <v>3</v>
      </c>
    </row>
    <row r="20" spans="1:6" ht="30" x14ac:dyDescent="0.25">
      <c r="A20" s="125" t="s">
        <v>834</v>
      </c>
      <c r="B20" s="153">
        <v>5</v>
      </c>
      <c r="E20" s="153">
        <v>5</v>
      </c>
      <c r="F20" s="153">
        <v>10</v>
      </c>
    </row>
    <row r="21" spans="1:6" ht="20.100000000000001" customHeight="1" x14ac:dyDescent="0.25">
      <c r="A21" s="130" t="s">
        <v>687</v>
      </c>
      <c r="B21" s="206">
        <v>60</v>
      </c>
      <c r="C21" s="128">
        <v>25</v>
      </c>
      <c r="D21" s="128">
        <v>2</v>
      </c>
      <c r="E21" s="128">
        <v>33</v>
      </c>
      <c r="F21" s="128">
        <v>95</v>
      </c>
    </row>
    <row r="22" spans="1:6" ht="30" x14ac:dyDescent="0.25">
      <c r="A22" s="125" t="s">
        <v>835</v>
      </c>
    </row>
    <row r="23" spans="1:6" ht="30" x14ac:dyDescent="0.25">
      <c r="A23" s="125" t="s">
        <v>836</v>
      </c>
      <c r="B23" s="153">
        <v>11</v>
      </c>
      <c r="C23" s="153">
        <v>1</v>
      </c>
      <c r="D23" s="153">
        <v>1</v>
      </c>
      <c r="E23" s="153">
        <v>9</v>
      </c>
      <c r="F23" s="153">
        <v>16</v>
      </c>
    </row>
    <row r="24" spans="1:6" ht="30" x14ac:dyDescent="0.25">
      <c r="A24" s="125" t="s">
        <v>837</v>
      </c>
      <c r="B24" s="153">
        <v>4</v>
      </c>
      <c r="E24" s="153">
        <v>4</v>
      </c>
      <c r="F24" s="153">
        <v>10</v>
      </c>
    </row>
    <row r="25" spans="1:6" ht="30" x14ac:dyDescent="0.25">
      <c r="A25" s="125" t="s">
        <v>838</v>
      </c>
      <c r="B25" s="153">
        <v>3</v>
      </c>
      <c r="C25" s="153">
        <v>2</v>
      </c>
      <c r="D25" s="153">
        <v>1</v>
      </c>
      <c r="F25" s="153">
        <v>5</v>
      </c>
    </row>
    <row r="26" spans="1:6" ht="30" x14ac:dyDescent="0.25">
      <c r="A26" s="125" t="s">
        <v>839</v>
      </c>
      <c r="B26" s="153">
        <v>2</v>
      </c>
      <c r="E26" s="153">
        <v>2</v>
      </c>
      <c r="F26" s="153">
        <v>8</v>
      </c>
    </row>
    <row r="27" spans="1:6" ht="30" x14ac:dyDescent="0.25">
      <c r="A27" s="125" t="s">
        <v>840</v>
      </c>
      <c r="B27" s="153">
        <v>5</v>
      </c>
      <c r="E27" s="153">
        <v>5</v>
      </c>
      <c r="F27" s="153">
        <v>11</v>
      </c>
    </row>
    <row r="28" spans="1:6" ht="30" x14ac:dyDescent="0.25">
      <c r="A28" s="125" t="s">
        <v>841</v>
      </c>
    </row>
    <row r="29" spans="1:6" ht="30" x14ac:dyDescent="0.25">
      <c r="A29" s="125" t="s">
        <v>842</v>
      </c>
      <c r="B29" s="153">
        <v>1</v>
      </c>
      <c r="E29" s="153">
        <v>1</v>
      </c>
      <c r="F29" s="153">
        <v>1</v>
      </c>
    </row>
    <row r="30" spans="1:6" ht="30" x14ac:dyDescent="0.25">
      <c r="A30" s="125" t="s">
        <v>843</v>
      </c>
      <c r="B30" s="153">
        <v>3</v>
      </c>
      <c r="C30" s="153">
        <v>1</v>
      </c>
      <c r="E30" s="153">
        <v>2</v>
      </c>
      <c r="F30" s="153">
        <v>9</v>
      </c>
    </row>
    <row r="31" spans="1:6" ht="30" x14ac:dyDescent="0.25">
      <c r="A31" s="125" t="s">
        <v>844</v>
      </c>
      <c r="B31" s="153">
        <v>1</v>
      </c>
      <c r="E31" s="153">
        <v>1</v>
      </c>
    </row>
    <row r="32" spans="1:6" ht="30" x14ac:dyDescent="0.25">
      <c r="A32" s="125" t="s">
        <v>845</v>
      </c>
      <c r="B32" s="153">
        <v>2</v>
      </c>
      <c r="E32" s="153">
        <v>2</v>
      </c>
      <c r="F32" s="153">
        <v>2</v>
      </c>
    </row>
    <row r="33" spans="1:6" ht="30" x14ac:dyDescent="0.25">
      <c r="A33" s="125" t="s">
        <v>846</v>
      </c>
      <c r="B33" s="153">
        <v>1</v>
      </c>
      <c r="E33" s="153">
        <v>1</v>
      </c>
      <c r="F33" s="153">
        <v>5</v>
      </c>
    </row>
    <row r="34" spans="1:6" ht="30" x14ac:dyDescent="0.25">
      <c r="A34" s="125" t="s">
        <v>847</v>
      </c>
      <c r="B34" s="153">
        <v>4</v>
      </c>
      <c r="E34" s="153">
        <v>4</v>
      </c>
      <c r="F34" s="153">
        <v>1</v>
      </c>
    </row>
    <row r="35" spans="1:6" ht="30" x14ac:dyDescent="0.25">
      <c r="A35" s="125" t="s">
        <v>848</v>
      </c>
    </row>
    <row r="36" spans="1:6" ht="30" x14ac:dyDescent="0.25">
      <c r="A36" s="125" t="s">
        <v>849</v>
      </c>
      <c r="B36" s="153">
        <v>1</v>
      </c>
      <c r="E36" s="153">
        <v>1</v>
      </c>
      <c r="F36" s="153">
        <v>2</v>
      </c>
    </row>
    <row r="37" spans="1:6" ht="30" x14ac:dyDescent="0.25">
      <c r="A37" s="125" t="s">
        <v>850</v>
      </c>
    </row>
    <row r="38" spans="1:6" ht="30" x14ac:dyDescent="0.25">
      <c r="A38" s="156" t="s">
        <v>851</v>
      </c>
      <c r="B38" s="153">
        <v>22</v>
      </c>
      <c r="C38" s="153">
        <v>21</v>
      </c>
      <c r="E38" s="153">
        <v>1</v>
      </c>
      <c r="F38" s="153">
        <v>25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1B5CA4-08D0-4824-904B-9A8BE78B90C4}">
  <dimension ref="A1:N42"/>
  <sheetViews>
    <sheetView workbookViewId="0"/>
  </sheetViews>
  <sheetFormatPr defaultColWidth="8.85546875" defaultRowHeight="15" x14ac:dyDescent="0.25"/>
  <cols>
    <col min="1" max="1" width="46.85546875" style="153" customWidth="1"/>
    <col min="2" max="2" width="16.5703125" style="153" customWidth="1"/>
    <col min="3" max="3" width="16.42578125" style="153" customWidth="1"/>
    <col min="4" max="4" width="15" style="153" customWidth="1"/>
    <col min="5" max="5" width="13.42578125" style="153" customWidth="1"/>
    <col min="6" max="6" width="13.5703125" style="153" customWidth="1"/>
    <col min="7" max="16384" width="8.85546875" style="153"/>
  </cols>
  <sheetData>
    <row r="1" spans="1:14" x14ac:dyDescent="0.25">
      <c r="A1" s="10" t="s">
        <v>853</v>
      </c>
    </row>
    <row r="2" spans="1:14" x14ac:dyDescent="0.25">
      <c r="A2" s="11" t="s">
        <v>854</v>
      </c>
    </row>
    <row r="4" spans="1:14" x14ac:dyDescent="0.25">
      <c r="A4" s="157" t="s">
        <v>724</v>
      </c>
      <c r="B4" s="49"/>
      <c r="C4" s="10"/>
      <c r="D4" s="10"/>
    </row>
    <row r="5" spans="1:14" x14ac:dyDescent="0.25">
      <c r="A5" s="11" t="s">
        <v>903</v>
      </c>
      <c r="B5" s="7"/>
      <c r="C5" s="10"/>
      <c r="D5" s="10"/>
    </row>
    <row r="6" spans="1:14" x14ac:dyDescent="0.25">
      <c r="A6" s="157" t="s">
        <v>906</v>
      </c>
      <c r="B6" s="187"/>
      <c r="C6" s="188"/>
      <c r="D6" s="188"/>
    </row>
    <row r="7" spans="1:14" x14ac:dyDescent="0.25">
      <c r="A7" s="11" t="s">
        <v>905</v>
      </c>
      <c r="B7" s="187"/>
      <c r="C7" s="188"/>
      <c r="D7" s="188"/>
    </row>
    <row r="8" spans="1:14" x14ac:dyDescent="0.25">
      <c r="B8" s="1"/>
      <c r="C8" s="10"/>
      <c r="D8" s="10"/>
    </row>
    <row r="9" spans="1:14" ht="15" customHeight="1" x14ac:dyDescent="0.25">
      <c r="A9" s="240" t="s">
        <v>888</v>
      </c>
      <c r="B9" s="242" t="s">
        <v>688</v>
      </c>
      <c r="C9" s="242"/>
      <c r="D9" s="242"/>
      <c r="E9" s="242" t="s">
        <v>689</v>
      </c>
      <c r="F9" s="242"/>
      <c r="H9" s="214"/>
      <c r="I9" s="215"/>
      <c r="J9" s="214"/>
      <c r="K9" s="214"/>
      <c r="L9" s="214"/>
      <c r="M9" s="214"/>
      <c r="N9" s="214"/>
    </row>
    <row r="10" spans="1:14" ht="15" customHeight="1" x14ac:dyDescent="0.25">
      <c r="A10" s="241"/>
      <c r="B10" s="253" t="s">
        <v>692</v>
      </c>
      <c r="C10" s="253"/>
      <c r="D10" s="254" t="s">
        <v>693</v>
      </c>
      <c r="E10" s="255" t="s">
        <v>694</v>
      </c>
      <c r="F10" s="254" t="s">
        <v>695</v>
      </c>
      <c r="H10" s="214"/>
      <c r="I10" s="215"/>
      <c r="J10" s="214"/>
      <c r="K10" s="214"/>
      <c r="L10" s="214"/>
      <c r="M10" s="214"/>
      <c r="N10" s="214"/>
    </row>
    <row r="11" spans="1:14" ht="28.5" customHeight="1" x14ac:dyDescent="0.25">
      <c r="A11" s="241"/>
      <c r="B11" s="189" t="s">
        <v>696</v>
      </c>
      <c r="C11" s="189" t="s">
        <v>697</v>
      </c>
      <c r="D11" s="254"/>
      <c r="E11" s="255"/>
      <c r="F11" s="254"/>
      <c r="H11" s="218"/>
      <c r="I11" s="219"/>
      <c r="J11" s="218"/>
      <c r="K11" s="218"/>
      <c r="L11" s="218"/>
      <c r="M11" s="218"/>
      <c r="N11" s="218"/>
    </row>
    <row r="12" spans="1:14" ht="15" customHeight="1" x14ac:dyDescent="0.25">
      <c r="A12" s="241"/>
      <c r="B12" s="237" t="s">
        <v>698</v>
      </c>
      <c r="C12" s="237"/>
      <c r="D12" s="237"/>
      <c r="E12" s="237" t="s">
        <v>699</v>
      </c>
      <c r="F12" s="237"/>
      <c r="H12" s="218"/>
      <c r="I12" s="219"/>
      <c r="J12" s="218"/>
      <c r="K12" s="218"/>
      <c r="L12" s="218"/>
      <c r="M12" s="218"/>
      <c r="N12" s="218"/>
    </row>
    <row r="13" spans="1:14" ht="13.5" customHeight="1" x14ac:dyDescent="0.25">
      <c r="A13" s="241"/>
      <c r="B13" s="238" t="s">
        <v>700</v>
      </c>
      <c r="C13" s="238"/>
      <c r="D13" s="236" t="s">
        <v>701</v>
      </c>
      <c r="E13" s="238" t="s">
        <v>702</v>
      </c>
      <c r="F13" s="236" t="s">
        <v>703</v>
      </c>
      <c r="H13" s="218"/>
      <c r="I13" s="219"/>
      <c r="J13" s="218"/>
      <c r="K13" s="218"/>
      <c r="L13" s="218"/>
      <c r="M13" s="218"/>
      <c r="N13" s="218"/>
    </row>
    <row r="14" spans="1:14" ht="15" customHeight="1" x14ac:dyDescent="0.25">
      <c r="A14" s="241"/>
      <c r="B14" s="143" t="s">
        <v>706</v>
      </c>
      <c r="C14" s="143" t="s">
        <v>707</v>
      </c>
      <c r="D14" s="236"/>
      <c r="E14" s="238"/>
      <c r="F14" s="236"/>
      <c r="H14" s="218"/>
      <c r="I14" s="219"/>
      <c r="J14" s="218"/>
      <c r="K14" s="218"/>
      <c r="L14" s="218"/>
      <c r="M14" s="218"/>
      <c r="N14" s="218"/>
    </row>
    <row r="15" spans="1:14" ht="20.100000000000001" customHeight="1" x14ac:dyDescent="0.25">
      <c r="A15" s="146" t="s">
        <v>825</v>
      </c>
      <c r="B15" s="161">
        <f>B16+B25</f>
        <v>1138176</v>
      </c>
      <c r="C15" s="161">
        <f>C16+C25</f>
        <v>435496</v>
      </c>
      <c r="D15" s="161">
        <f>D16+D25</f>
        <v>596834</v>
      </c>
      <c r="E15" s="161">
        <f>E16+E25</f>
        <v>2969</v>
      </c>
      <c r="F15" s="210">
        <f>F16+F25</f>
        <v>10419</v>
      </c>
      <c r="H15" s="218"/>
      <c r="I15" s="219"/>
      <c r="J15" s="218"/>
      <c r="K15" s="218"/>
      <c r="L15" s="218"/>
      <c r="M15" s="218"/>
      <c r="N15" s="218"/>
    </row>
    <row r="16" spans="1:14" ht="20.100000000000001" customHeight="1" x14ac:dyDescent="0.25">
      <c r="A16" s="129" t="s">
        <v>826</v>
      </c>
      <c r="B16" s="201">
        <f>SUM(B17:B24)</f>
        <v>402256</v>
      </c>
      <c r="C16" s="201">
        <f>SUM(C17:C24)</f>
        <v>161475</v>
      </c>
      <c r="D16" s="201">
        <f>SUM(D17:D24)</f>
        <v>240285</v>
      </c>
      <c r="E16" s="201">
        <f>SUM(E17:E24)</f>
        <v>1041</v>
      </c>
      <c r="F16" s="229">
        <f>SUM(F17:F24)</f>
        <v>2181</v>
      </c>
      <c r="H16" s="218"/>
      <c r="I16" s="219"/>
      <c r="J16" s="218"/>
      <c r="K16" s="218"/>
      <c r="L16" s="218"/>
      <c r="M16" s="218"/>
      <c r="N16" s="218"/>
    </row>
    <row r="17" spans="1:14" ht="30" customHeight="1" x14ac:dyDescent="0.25">
      <c r="A17" s="125" t="s">
        <v>827</v>
      </c>
      <c r="B17" s="190">
        <v>0</v>
      </c>
      <c r="C17" s="191">
        <v>0</v>
      </c>
      <c r="D17" s="191">
        <v>0</v>
      </c>
      <c r="E17" s="153">
        <v>0</v>
      </c>
      <c r="F17" s="153">
        <v>0</v>
      </c>
      <c r="H17" s="218"/>
      <c r="I17" s="219"/>
      <c r="J17" s="218"/>
      <c r="K17" s="218"/>
      <c r="L17" s="218"/>
      <c r="M17" s="218"/>
      <c r="N17" s="218"/>
    </row>
    <row r="18" spans="1:14" ht="30" customHeight="1" x14ac:dyDescent="0.25">
      <c r="A18" s="125" t="s">
        <v>828</v>
      </c>
      <c r="B18" s="190">
        <v>0</v>
      </c>
      <c r="C18" s="191">
        <v>0</v>
      </c>
      <c r="D18" s="191">
        <v>0</v>
      </c>
      <c r="E18" s="153">
        <v>0</v>
      </c>
      <c r="F18" s="153">
        <v>0</v>
      </c>
      <c r="H18" s="218"/>
      <c r="I18" s="219"/>
      <c r="J18" s="218"/>
      <c r="K18" s="218"/>
      <c r="L18" s="218"/>
      <c r="M18" s="218"/>
      <c r="N18" s="218"/>
    </row>
    <row r="19" spans="1:14" ht="30" customHeight="1" x14ac:dyDescent="0.25">
      <c r="A19" s="125" t="s">
        <v>829</v>
      </c>
      <c r="B19" s="190">
        <v>0</v>
      </c>
      <c r="C19" s="191">
        <v>0</v>
      </c>
      <c r="D19" s="191">
        <v>17263</v>
      </c>
      <c r="E19" s="153">
        <v>0</v>
      </c>
      <c r="F19" s="153">
        <v>0</v>
      </c>
      <c r="H19" s="214"/>
      <c r="I19" s="215"/>
      <c r="J19" s="214"/>
      <c r="K19" s="214"/>
      <c r="L19" s="214"/>
      <c r="M19" s="214"/>
      <c r="N19" s="214"/>
    </row>
    <row r="20" spans="1:14" ht="30" customHeight="1" x14ac:dyDescent="0.25">
      <c r="A20" s="125" t="s">
        <v>830</v>
      </c>
      <c r="B20" s="190">
        <v>33583</v>
      </c>
      <c r="C20" s="191">
        <v>15015</v>
      </c>
      <c r="D20" s="191">
        <v>15647</v>
      </c>
      <c r="E20" s="153">
        <v>0</v>
      </c>
      <c r="F20" s="153">
        <v>0</v>
      </c>
      <c r="H20" s="218"/>
      <c r="I20" s="219"/>
      <c r="J20" s="218"/>
      <c r="K20" s="218"/>
      <c r="L20" s="218"/>
      <c r="M20" s="218"/>
      <c r="N20" s="218"/>
    </row>
    <row r="21" spans="1:14" ht="30" customHeight="1" x14ac:dyDescent="0.25">
      <c r="A21" s="125" t="s">
        <v>831</v>
      </c>
      <c r="B21" s="190">
        <v>3488</v>
      </c>
      <c r="C21" s="191">
        <v>1365</v>
      </c>
      <c r="D21" s="191">
        <v>21807</v>
      </c>
      <c r="E21" s="153">
        <v>28</v>
      </c>
      <c r="F21" s="153">
        <v>25</v>
      </c>
      <c r="H21" s="218"/>
      <c r="I21" s="219"/>
      <c r="J21" s="218"/>
      <c r="K21" s="218"/>
      <c r="L21" s="218"/>
      <c r="M21" s="218"/>
      <c r="N21" s="218"/>
    </row>
    <row r="22" spans="1:14" ht="30" customHeight="1" x14ac:dyDescent="0.25">
      <c r="A22" s="125" t="s">
        <v>832</v>
      </c>
      <c r="B22" s="190">
        <v>264248</v>
      </c>
      <c r="C22" s="191">
        <v>113203</v>
      </c>
      <c r="D22" s="191">
        <v>79931</v>
      </c>
      <c r="E22" s="153">
        <v>0</v>
      </c>
      <c r="F22" s="153">
        <v>0</v>
      </c>
      <c r="H22" s="218"/>
      <c r="I22" s="219"/>
      <c r="J22" s="218"/>
      <c r="K22" s="218"/>
      <c r="L22" s="218"/>
      <c r="M22" s="218"/>
      <c r="N22" s="218"/>
    </row>
    <row r="23" spans="1:14" ht="30" customHeight="1" x14ac:dyDescent="0.25">
      <c r="A23" s="125" t="s">
        <v>833</v>
      </c>
      <c r="B23" s="190">
        <v>68988</v>
      </c>
      <c r="C23" s="191">
        <v>21408</v>
      </c>
      <c r="D23" s="191">
        <v>25677</v>
      </c>
      <c r="E23" s="153">
        <v>0</v>
      </c>
      <c r="F23" s="153">
        <v>0</v>
      </c>
      <c r="H23" s="218"/>
      <c r="I23" s="219"/>
      <c r="J23" s="218"/>
      <c r="K23" s="218"/>
      <c r="L23" s="218"/>
      <c r="M23" s="218"/>
      <c r="N23" s="218"/>
    </row>
    <row r="24" spans="1:14" ht="30" customHeight="1" x14ac:dyDescent="0.25">
      <c r="A24" s="125" t="s">
        <v>834</v>
      </c>
      <c r="B24" s="190">
        <v>31949</v>
      </c>
      <c r="C24" s="191">
        <v>10484</v>
      </c>
      <c r="D24" s="191">
        <v>79960</v>
      </c>
      <c r="E24" s="153">
        <v>1013</v>
      </c>
      <c r="F24" s="153">
        <v>2156</v>
      </c>
      <c r="H24" s="218"/>
      <c r="I24" s="219"/>
      <c r="J24" s="218"/>
      <c r="K24" s="218"/>
      <c r="L24" s="218"/>
      <c r="M24" s="218"/>
      <c r="N24" s="218"/>
    </row>
    <row r="25" spans="1:14" ht="20.100000000000001" customHeight="1" x14ac:dyDescent="0.25">
      <c r="A25" s="130" t="s">
        <v>687</v>
      </c>
      <c r="B25" s="163">
        <f>SUM(B26:B42)</f>
        <v>735920</v>
      </c>
      <c r="C25" s="164">
        <f>SUM(C26:C42)</f>
        <v>274021</v>
      </c>
      <c r="D25" s="164">
        <f>SUM(D26:D42)</f>
        <v>356549</v>
      </c>
      <c r="E25" s="164">
        <f>SUM(E26:E42)</f>
        <v>1928</v>
      </c>
      <c r="F25" s="164">
        <f>SUM(F26:F42)</f>
        <v>8238</v>
      </c>
      <c r="H25" s="218"/>
      <c r="I25" s="219"/>
      <c r="J25" s="218"/>
      <c r="K25" s="218"/>
      <c r="L25" s="218"/>
      <c r="M25" s="218"/>
      <c r="N25" s="218"/>
    </row>
    <row r="26" spans="1:14" ht="30" customHeight="1" x14ac:dyDescent="0.25">
      <c r="A26" s="125" t="s">
        <v>835</v>
      </c>
      <c r="B26" s="192">
        <v>0</v>
      </c>
      <c r="C26" s="192">
        <v>0</v>
      </c>
      <c r="D26" s="192">
        <v>5468</v>
      </c>
      <c r="E26" s="225">
        <v>0</v>
      </c>
      <c r="F26" s="225">
        <v>0</v>
      </c>
      <c r="H26" s="218"/>
      <c r="I26" s="219"/>
      <c r="J26" s="218"/>
      <c r="K26" s="218"/>
      <c r="L26" s="218"/>
      <c r="M26" s="218"/>
      <c r="N26" s="218"/>
    </row>
    <row r="27" spans="1:14" ht="30" customHeight="1" x14ac:dyDescent="0.25">
      <c r="A27" s="125" t="s">
        <v>836</v>
      </c>
      <c r="B27" s="192">
        <v>0</v>
      </c>
      <c r="C27" s="192">
        <v>0</v>
      </c>
      <c r="D27" s="192">
        <v>0</v>
      </c>
      <c r="E27" s="225">
        <v>0</v>
      </c>
      <c r="F27" s="225">
        <v>0</v>
      </c>
      <c r="H27" s="218"/>
      <c r="I27" s="219"/>
      <c r="J27" s="218"/>
      <c r="K27" s="218"/>
      <c r="L27" s="218"/>
      <c r="M27" s="218"/>
      <c r="N27" s="218"/>
    </row>
    <row r="28" spans="1:14" ht="30" customHeight="1" x14ac:dyDescent="0.25">
      <c r="A28" s="125" t="s">
        <v>837</v>
      </c>
      <c r="B28" s="192">
        <v>54340</v>
      </c>
      <c r="C28" s="192">
        <v>33414</v>
      </c>
      <c r="D28" s="192">
        <v>62161</v>
      </c>
      <c r="E28" s="225">
        <v>0</v>
      </c>
      <c r="F28" s="225">
        <v>0</v>
      </c>
      <c r="H28" s="218"/>
      <c r="I28" s="219"/>
      <c r="J28" s="218"/>
      <c r="K28" s="218"/>
      <c r="L28" s="218"/>
      <c r="M28" s="218"/>
      <c r="N28" s="218"/>
    </row>
    <row r="29" spans="1:14" ht="30" customHeight="1" x14ac:dyDescent="0.25">
      <c r="A29" s="125" t="s">
        <v>838</v>
      </c>
      <c r="B29" s="192">
        <v>100928</v>
      </c>
      <c r="C29" s="192">
        <v>44093</v>
      </c>
      <c r="D29" s="192">
        <v>63140</v>
      </c>
      <c r="E29" s="225">
        <v>164</v>
      </c>
      <c r="F29" s="225">
        <v>0</v>
      </c>
      <c r="H29" s="218"/>
      <c r="I29" s="219"/>
      <c r="J29" s="218"/>
      <c r="K29" s="218"/>
      <c r="L29" s="218"/>
      <c r="M29" s="218"/>
      <c r="N29" s="218"/>
    </row>
    <row r="30" spans="1:14" ht="30" customHeight="1" x14ac:dyDescent="0.25">
      <c r="A30" s="125" t="s">
        <v>839</v>
      </c>
      <c r="B30" s="192">
        <v>11667</v>
      </c>
      <c r="C30" s="192">
        <v>5908</v>
      </c>
      <c r="D30" s="192">
        <v>10274</v>
      </c>
      <c r="E30" s="225">
        <v>0</v>
      </c>
      <c r="F30" s="225">
        <v>0</v>
      </c>
      <c r="H30" s="218"/>
      <c r="I30" s="219"/>
      <c r="J30" s="218"/>
      <c r="K30" s="218"/>
      <c r="L30" s="218"/>
      <c r="M30" s="218"/>
      <c r="N30" s="218"/>
    </row>
    <row r="31" spans="1:14" ht="30" customHeight="1" x14ac:dyDescent="0.25">
      <c r="A31" s="125" t="s">
        <v>840</v>
      </c>
      <c r="B31" s="192">
        <v>88762</v>
      </c>
      <c r="C31" s="192">
        <v>24468</v>
      </c>
      <c r="D31" s="192">
        <v>20914</v>
      </c>
      <c r="E31" s="225">
        <v>0</v>
      </c>
      <c r="F31" s="225">
        <v>0</v>
      </c>
      <c r="H31" s="218"/>
      <c r="I31" s="219"/>
      <c r="J31" s="218"/>
      <c r="K31" s="218"/>
      <c r="L31" s="218"/>
      <c r="M31" s="218"/>
      <c r="N31" s="218"/>
    </row>
    <row r="32" spans="1:14" ht="30" customHeight="1" x14ac:dyDescent="0.25">
      <c r="A32" s="125" t="s">
        <v>841</v>
      </c>
      <c r="B32" s="192">
        <v>0</v>
      </c>
      <c r="C32" s="192">
        <v>0</v>
      </c>
      <c r="D32" s="192">
        <v>0</v>
      </c>
      <c r="E32" s="225">
        <v>0</v>
      </c>
      <c r="F32" s="225">
        <v>0</v>
      </c>
      <c r="H32" s="218"/>
      <c r="I32" s="219"/>
      <c r="J32" s="218"/>
      <c r="K32" s="218"/>
      <c r="L32" s="218"/>
      <c r="M32" s="218"/>
      <c r="N32" s="218"/>
    </row>
    <row r="33" spans="1:14" ht="30" customHeight="1" x14ac:dyDescent="0.25">
      <c r="A33" s="125" t="s">
        <v>842</v>
      </c>
      <c r="B33" s="192">
        <v>36</v>
      </c>
      <c r="C33" s="192">
        <v>36</v>
      </c>
      <c r="D33" s="192">
        <v>0</v>
      </c>
      <c r="E33" s="225">
        <v>0</v>
      </c>
      <c r="F33" s="225">
        <v>0</v>
      </c>
      <c r="H33" s="218"/>
      <c r="I33" s="219"/>
      <c r="J33" s="218"/>
      <c r="K33" s="218"/>
      <c r="L33" s="218"/>
      <c r="M33" s="218"/>
      <c r="N33" s="218"/>
    </row>
    <row r="34" spans="1:14" ht="30" customHeight="1" x14ac:dyDescent="0.25">
      <c r="A34" s="125" t="s">
        <v>843</v>
      </c>
      <c r="B34" s="192">
        <v>82743</v>
      </c>
      <c r="C34" s="192">
        <v>36146</v>
      </c>
      <c r="D34" s="192">
        <v>6191</v>
      </c>
      <c r="E34" s="225">
        <v>0</v>
      </c>
      <c r="F34" s="225">
        <v>0</v>
      </c>
      <c r="H34" s="218"/>
      <c r="I34" s="219"/>
      <c r="J34" s="218"/>
      <c r="K34" s="218"/>
      <c r="L34" s="218"/>
      <c r="M34" s="218"/>
      <c r="N34" s="218"/>
    </row>
    <row r="35" spans="1:14" ht="30" customHeight="1" x14ac:dyDescent="0.25">
      <c r="A35" s="125" t="s">
        <v>844</v>
      </c>
      <c r="B35" s="192">
        <v>0</v>
      </c>
      <c r="C35" s="192">
        <v>0</v>
      </c>
      <c r="D35" s="192">
        <v>14907</v>
      </c>
      <c r="E35" s="225">
        <v>0</v>
      </c>
      <c r="F35" s="225">
        <v>0</v>
      </c>
      <c r="H35" s="218"/>
      <c r="I35" s="219"/>
      <c r="J35" s="218"/>
      <c r="K35" s="218"/>
      <c r="L35" s="218"/>
      <c r="M35" s="218"/>
      <c r="N35" s="218"/>
    </row>
    <row r="36" spans="1:14" ht="30" customHeight="1" x14ac:dyDescent="0.25">
      <c r="A36" s="125" t="s">
        <v>845</v>
      </c>
      <c r="B36" s="192">
        <v>0</v>
      </c>
      <c r="C36" s="192">
        <v>0</v>
      </c>
      <c r="D36" s="192">
        <v>4786</v>
      </c>
      <c r="E36" s="225">
        <v>0</v>
      </c>
      <c r="F36" s="225">
        <v>0</v>
      </c>
      <c r="H36" s="218"/>
      <c r="I36" s="219"/>
      <c r="J36" s="218"/>
      <c r="K36" s="218"/>
      <c r="L36" s="218"/>
      <c r="M36" s="218"/>
      <c r="N36" s="218"/>
    </row>
    <row r="37" spans="1:14" ht="30" customHeight="1" x14ac:dyDescent="0.25">
      <c r="A37" s="125" t="s">
        <v>846</v>
      </c>
      <c r="B37" s="192">
        <v>22943</v>
      </c>
      <c r="C37" s="192">
        <v>16128</v>
      </c>
      <c r="D37" s="192">
        <v>15832</v>
      </c>
      <c r="E37" s="225">
        <v>0</v>
      </c>
      <c r="F37" s="225">
        <v>0</v>
      </c>
    </row>
    <row r="38" spans="1:14" ht="30" customHeight="1" x14ac:dyDescent="0.25">
      <c r="A38" s="125" t="s">
        <v>847</v>
      </c>
      <c r="B38" s="192">
        <v>213897</v>
      </c>
      <c r="C38" s="192">
        <v>79305</v>
      </c>
      <c r="D38" s="192">
        <v>106189</v>
      </c>
      <c r="E38" s="225">
        <v>1764</v>
      </c>
      <c r="F38" s="225">
        <v>8238</v>
      </c>
    </row>
    <row r="39" spans="1:14" ht="30" customHeight="1" x14ac:dyDescent="0.25">
      <c r="A39" s="125" t="s">
        <v>848</v>
      </c>
      <c r="B39" s="192">
        <v>53409</v>
      </c>
      <c r="C39" s="192">
        <v>18740</v>
      </c>
      <c r="D39" s="192">
        <v>22544</v>
      </c>
      <c r="E39" s="225">
        <v>0</v>
      </c>
      <c r="F39" s="225">
        <v>0</v>
      </c>
    </row>
    <row r="40" spans="1:14" ht="30" customHeight="1" x14ac:dyDescent="0.25">
      <c r="A40" s="125" t="s">
        <v>849</v>
      </c>
      <c r="B40" s="192">
        <v>0</v>
      </c>
      <c r="C40" s="192">
        <v>0</v>
      </c>
      <c r="D40" s="192">
        <v>0</v>
      </c>
      <c r="E40" s="225">
        <v>0</v>
      </c>
      <c r="F40" s="225">
        <v>0</v>
      </c>
    </row>
    <row r="41" spans="1:14" ht="30" customHeight="1" x14ac:dyDescent="0.25">
      <c r="A41" s="125" t="s">
        <v>850</v>
      </c>
      <c r="B41" s="192">
        <v>0</v>
      </c>
      <c r="C41" s="192">
        <v>0</v>
      </c>
      <c r="D41" s="192">
        <v>0</v>
      </c>
      <c r="E41" s="225">
        <v>0</v>
      </c>
      <c r="F41" s="225">
        <v>0</v>
      </c>
    </row>
    <row r="42" spans="1:14" ht="30" customHeight="1" x14ac:dyDescent="0.25">
      <c r="A42" s="156" t="s">
        <v>851</v>
      </c>
      <c r="B42" s="192">
        <v>107195</v>
      </c>
      <c r="C42" s="192">
        <v>15783</v>
      </c>
      <c r="D42" s="192">
        <v>24143</v>
      </c>
      <c r="E42" s="225">
        <v>0</v>
      </c>
      <c r="F42" s="225">
        <v>0</v>
      </c>
    </row>
  </sheetData>
  <mergeCells count="13">
    <mergeCell ref="A9:A14"/>
    <mergeCell ref="B9:D9"/>
    <mergeCell ref="E9:F9"/>
    <mergeCell ref="B10:C10"/>
    <mergeCell ref="D10:D11"/>
    <mergeCell ref="E10:E11"/>
    <mergeCell ref="F10:F11"/>
    <mergeCell ref="B12:D12"/>
    <mergeCell ref="E12:F12"/>
    <mergeCell ref="B13:C13"/>
    <mergeCell ref="D13:D14"/>
    <mergeCell ref="E13:E14"/>
    <mergeCell ref="F13:F1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8FFBB8-4334-4535-9713-94F44A757AE9}">
  <dimension ref="A1:G847"/>
  <sheetViews>
    <sheetView zoomScaleNormal="100" workbookViewId="0">
      <selection sqref="A1:B1"/>
    </sheetView>
  </sheetViews>
  <sheetFormatPr defaultColWidth="8.85546875" defaultRowHeight="15" x14ac:dyDescent="0.25"/>
  <cols>
    <col min="1" max="1" width="5.42578125" style="153" customWidth="1"/>
    <col min="2" max="2" width="126.7109375" style="153" customWidth="1"/>
    <col min="3" max="3" width="34" style="153" customWidth="1"/>
    <col min="4" max="4" width="9.140625" style="153" customWidth="1"/>
    <col min="5" max="5" width="10.5703125" style="153" customWidth="1"/>
    <col min="6" max="6" width="13" style="153" customWidth="1"/>
    <col min="7" max="16384" width="8.85546875" style="153"/>
  </cols>
  <sheetData>
    <row r="1" spans="1:6" x14ac:dyDescent="0.25">
      <c r="A1" s="246" t="s">
        <v>853</v>
      </c>
      <c r="B1" s="246"/>
    </row>
    <row r="2" spans="1:6" x14ac:dyDescent="0.25">
      <c r="A2" s="252" t="s">
        <v>854</v>
      </c>
      <c r="B2" s="252"/>
    </row>
    <row r="3" spans="1:6" ht="15" customHeight="1" x14ac:dyDescent="0.25">
      <c r="A3" s="256"/>
      <c r="B3" s="256"/>
      <c r="C3" s="32"/>
      <c r="D3" s="1"/>
      <c r="E3" s="1"/>
      <c r="F3" s="1"/>
    </row>
    <row r="4" spans="1:6" ht="15" customHeight="1" x14ac:dyDescent="0.25">
      <c r="A4" s="157" t="s">
        <v>724</v>
      </c>
      <c r="B4" s="1"/>
      <c r="C4" s="9"/>
      <c r="D4" s="1"/>
      <c r="E4" s="1"/>
      <c r="F4" s="1"/>
    </row>
    <row r="5" spans="1:6" ht="15" customHeight="1" x14ac:dyDescent="0.25">
      <c r="A5" s="11" t="s">
        <v>903</v>
      </c>
      <c r="B5" s="1"/>
      <c r="C5" s="9"/>
      <c r="D5" s="1"/>
      <c r="E5" s="1"/>
      <c r="F5" s="1"/>
    </row>
    <row r="6" spans="1:6" ht="15" customHeight="1" x14ac:dyDescent="0.25">
      <c r="A6" s="247" t="s">
        <v>907</v>
      </c>
      <c r="B6" s="247"/>
      <c r="C6" s="9"/>
      <c r="D6" s="1"/>
      <c r="E6" s="1"/>
      <c r="F6" s="1"/>
    </row>
    <row r="7" spans="1:6" ht="15" customHeight="1" x14ac:dyDescent="0.25">
      <c r="A7" s="167"/>
      <c r="B7" s="193" t="s">
        <v>891</v>
      </c>
      <c r="C7" s="9"/>
      <c r="D7" s="1"/>
      <c r="E7" s="1"/>
      <c r="F7" s="1"/>
    </row>
    <row r="8" spans="1:6" ht="15" customHeight="1" x14ac:dyDescent="0.25">
      <c r="A8" s="167"/>
      <c r="C8" s="9"/>
      <c r="D8" s="1"/>
      <c r="E8" s="1"/>
      <c r="F8" s="1"/>
    </row>
    <row r="9" spans="1:6" ht="60.75" customHeight="1" x14ac:dyDescent="0.25">
      <c r="A9" s="194"/>
      <c r="B9" s="250" t="s">
        <v>892</v>
      </c>
      <c r="C9" s="251"/>
      <c r="D9" s="77" t="s">
        <v>893</v>
      </c>
      <c r="E9" s="77" t="s">
        <v>894</v>
      </c>
      <c r="F9" s="77" t="s">
        <v>895</v>
      </c>
    </row>
    <row r="10" spans="1:6" ht="20.100000000000001" customHeight="1" x14ac:dyDescent="0.25">
      <c r="A10" s="68"/>
      <c r="B10" s="224" t="s">
        <v>881</v>
      </c>
      <c r="C10" s="68"/>
      <c r="D10" s="107">
        <f>D11+D46+D86+D91+D103+D112+D123++D134+D138+D161+D177+D196+D199+D211+D235+D246+D259+D264+D284+D294+D244</f>
        <v>439888</v>
      </c>
      <c r="E10" s="107">
        <v>100</v>
      </c>
      <c r="F10" s="107">
        <f>F11+F46+F86+F91+F103+F112+F123++F134+F138+F161+F177+F196+F199+F211+F235+F246+F259+F264+F284+F294</f>
        <v>104.90999999999997</v>
      </c>
    </row>
    <row r="11" spans="1:6" ht="15" customHeight="1" x14ac:dyDescent="0.25">
      <c r="A11" s="17" t="s">
        <v>0</v>
      </c>
      <c r="B11" s="6" t="s">
        <v>862</v>
      </c>
      <c r="C11" s="3" t="s">
        <v>1</v>
      </c>
      <c r="D11" s="4">
        <f>SUM(D12:D45)</f>
        <v>10492</v>
      </c>
      <c r="E11" s="4">
        <f>SUM(E12:E45)</f>
        <v>2.3699999999999997</v>
      </c>
      <c r="F11" s="4">
        <f>SUM(F12:F45)</f>
        <v>2.5</v>
      </c>
    </row>
    <row r="12" spans="1:6" ht="15" customHeight="1" x14ac:dyDescent="0.25">
      <c r="A12" s="5">
        <v>5</v>
      </c>
      <c r="B12" s="9" t="s">
        <v>6</v>
      </c>
      <c r="C12" s="9" t="s">
        <v>7</v>
      </c>
      <c r="D12" s="5">
        <v>1283</v>
      </c>
      <c r="E12" s="5">
        <v>0.28999999999999998</v>
      </c>
      <c r="F12" s="5">
        <v>0.31</v>
      </c>
    </row>
    <row r="13" spans="1:6" ht="15" customHeight="1" x14ac:dyDescent="0.25">
      <c r="A13" s="5">
        <v>6</v>
      </c>
      <c r="B13" s="9" t="s">
        <v>8</v>
      </c>
      <c r="C13" s="9" t="s">
        <v>621</v>
      </c>
      <c r="D13" s="5">
        <v>762</v>
      </c>
      <c r="E13" s="5">
        <v>0.17</v>
      </c>
      <c r="F13" s="5">
        <v>0.18</v>
      </c>
    </row>
    <row r="14" spans="1:6" ht="15" customHeight="1" x14ac:dyDescent="0.25">
      <c r="A14" s="5">
        <v>7</v>
      </c>
      <c r="B14" s="9" t="s">
        <v>10</v>
      </c>
      <c r="C14" s="9" t="s">
        <v>11</v>
      </c>
      <c r="D14" s="5">
        <v>37</v>
      </c>
      <c r="E14" s="5">
        <v>0.01</v>
      </c>
      <c r="F14" s="5">
        <v>0.01</v>
      </c>
    </row>
    <row r="15" spans="1:6" ht="15" customHeight="1" x14ac:dyDescent="0.25">
      <c r="A15" s="5">
        <v>8</v>
      </c>
      <c r="B15" s="9" t="s">
        <v>12</v>
      </c>
      <c r="C15" s="9" t="s">
        <v>13</v>
      </c>
      <c r="D15" s="5">
        <v>1</v>
      </c>
      <c r="E15" s="5">
        <v>0</v>
      </c>
      <c r="F15" s="5">
        <v>0</v>
      </c>
    </row>
    <row r="16" spans="1:6" ht="15" customHeight="1" x14ac:dyDescent="0.25">
      <c r="A16" s="5">
        <v>10</v>
      </c>
      <c r="B16" s="9" t="s">
        <v>14</v>
      </c>
      <c r="C16" s="9" t="s">
        <v>15</v>
      </c>
      <c r="D16" s="5">
        <v>1</v>
      </c>
      <c r="E16" s="5">
        <v>0</v>
      </c>
      <c r="F16" s="5">
        <v>0</v>
      </c>
    </row>
    <row r="17" spans="1:6" ht="15" customHeight="1" x14ac:dyDescent="0.25">
      <c r="A17" s="5">
        <v>15</v>
      </c>
      <c r="B17" s="9" t="s">
        <v>779</v>
      </c>
      <c r="C17" s="9" t="s">
        <v>769</v>
      </c>
      <c r="D17" s="5">
        <v>10</v>
      </c>
      <c r="E17" s="5">
        <v>0</v>
      </c>
      <c r="F17" s="5">
        <v>0</v>
      </c>
    </row>
    <row r="18" spans="1:6" ht="15" customHeight="1" x14ac:dyDescent="0.25">
      <c r="A18" s="5">
        <v>16</v>
      </c>
      <c r="B18" s="9" t="s">
        <v>16</v>
      </c>
      <c r="C18" s="9" t="s">
        <v>17</v>
      </c>
      <c r="D18" s="5">
        <v>1</v>
      </c>
      <c r="E18" s="5">
        <v>0</v>
      </c>
      <c r="F18" s="5">
        <v>0</v>
      </c>
    </row>
    <row r="19" spans="1:6" ht="15" customHeight="1" x14ac:dyDescent="0.25">
      <c r="A19" s="5">
        <v>17</v>
      </c>
      <c r="B19" s="9" t="s">
        <v>18</v>
      </c>
      <c r="C19" s="9" t="s">
        <v>19</v>
      </c>
      <c r="D19" s="5">
        <v>27</v>
      </c>
      <c r="E19" s="5">
        <v>0.01</v>
      </c>
      <c r="F19" s="5">
        <v>0.01</v>
      </c>
    </row>
    <row r="20" spans="1:6" ht="15" customHeight="1" x14ac:dyDescent="0.25">
      <c r="A20" s="5">
        <v>18</v>
      </c>
      <c r="B20" s="9" t="s">
        <v>20</v>
      </c>
      <c r="C20" s="9" t="s">
        <v>21</v>
      </c>
      <c r="D20" s="5">
        <v>499</v>
      </c>
      <c r="E20" s="5">
        <v>0.11</v>
      </c>
      <c r="F20" s="5">
        <v>0.12</v>
      </c>
    </row>
    <row r="21" spans="1:6" ht="15" customHeight="1" x14ac:dyDescent="0.25">
      <c r="A21" s="5">
        <v>19</v>
      </c>
      <c r="B21" s="9" t="s">
        <v>780</v>
      </c>
      <c r="C21" s="9" t="s">
        <v>770</v>
      </c>
      <c r="D21" s="5">
        <v>1</v>
      </c>
      <c r="E21" s="5">
        <v>0</v>
      </c>
      <c r="F21" s="5">
        <v>0</v>
      </c>
    </row>
    <row r="22" spans="1:6" ht="15" customHeight="1" x14ac:dyDescent="0.25">
      <c r="A22" s="5">
        <v>20</v>
      </c>
      <c r="B22" s="9" t="s">
        <v>22</v>
      </c>
      <c r="C22" s="9" t="s">
        <v>23</v>
      </c>
      <c r="D22" s="5">
        <v>8</v>
      </c>
      <c r="E22" s="5">
        <v>0</v>
      </c>
      <c r="F22" s="5">
        <v>0</v>
      </c>
    </row>
    <row r="23" spans="1:6" ht="15" customHeight="1" x14ac:dyDescent="0.25">
      <c r="A23" s="5">
        <v>21</v>
      </c>
      <c r="B23" s="9" t="s">
        <v>24</v>
      </c>
      <c r="C23" s="9" t="s">
        <v>25</v>
      </c>
      <c r="D23" s="5">
        <v>6</v>
      </c>
      <c r="E23" s="5">
        <v>0</v>
      </c>
      <c r="F23" s="5">
        <v>0</v>
      </c>
    </row>
    <row r="24" spans="1:6" ht="15" customHeight="1" x14ac:dyDescent="0.25">
      <c r="A24" s="5">
        <v>23</v>
      </c>
      <c r="B24" s="9" t="s">
        <v>28</v>
      </c>
      <c r="C24" s="9" t="s">
        <v>622</v>
      </c>
      <c r="D24" s="5">
        <v>3</v>
      </c>
      <c r="E24" s="5">
        <v>0</v>
      </c>
      <c r="F24" s="5">
        <v>0</v>
      </c>
    </row>
    <row r="25" spans="1:6" ht="15" customHeight="1" x14ac:dyDescent="0.25">
      <c r="A25" s="5">
        <v>24</v>
      </c>
      <c r="B25" s="9" t="s">
        <v>30</v>
      </c>
      <c r="C25" s="9" t="s">
        <v>31</v>
      </c>
      <c r="D25" s="5">
        <v>37</v>
      </c>
      <c r="E25" s="5">
        <v>0.01</v>
      </c>
      <c r="F25" s="5">
        <v>0.01</v>
      </c>
    </row>
    <row r="26" spans="1:6" ht="15" customHeight="1" x14ac:dyDescent="0.25">
      <c r="A26" s="5">
        <v>25</v>
      </c>
      <c r="B26" s="9" t="s">
        <v>32</v>
      </c>
      <c r="C26" s="9" t="s">
        <v>33</v>
      </c>
      <c r="D26" s="5">
        <v>6</v>
      </c>
      <c r="E26" s="5">
        <v>0</v>
      </c>
      <c r="F26" s="5">
        <v>0</v>
      </c>
    </row>
    <row r="27" spans="1:6" ht="15" customHeight="1" x14ac:dyDescent="0.25">
      <c r="A27" s="5">
        <v>26</v>
      </c>
      <c r="B27" s="9" t="s">
        <v>781</v>
      </c>
      <c r="C27" s="9" t="s">
        <v>771</v>
      </c>
      <c r="D27" s="5">
        <v>1</v>
      </c>
      <c r="E27" s="5">
        <v>0</v>
      </c>
      <c r="F27" s="5">
        <v>0</v>
      </c>
    </row>
    <row r="28" spans="1:6" ht="15" customHeight="1" x14ac:dyDescent="0.25">
      <c r="A28" s="5">
        <v>30</v>
      </c>
      <c r="B28" s="9" t="s">
        <v>36</v>
      </c>
      <c r="C28" s="9" t="s">
        <v>37</v>
      </c>
      <c r="D28" s="5">
        <v>8</v>
      </c>
      <c r="E28" s="5">
        <v>0</v>
      </c>
      <c r="F28" s="5">
        <v>0</v>
      </c>
    </row>
    <row r="29" spans="1:6" ht="15" customHeight="1" x14ac:dyDescent="0.25">
      <c r="A29" s="5">
        <v>32</v>
      </c>
      <c r="B29" s="9" t="s">
        <v>38</v>
      </c>
      <c r="C29" s="9" t="s">
        <v>39</v>
      </c>
      <c r="D29" s="5">
        <v>2</v>
      </c>
      <c r="E29" s="5">
        <v>0</v>
      </c>
      <c r="F29" s="5">
        <v>0</v>
      </c>
    </row>
    <row r="30" spans="1:6" ht="15" customHeight="1" x14ac:dyDescent="0.25">
      <c r="A30" s="5">
        <v>33</v>
      </c>
      <c r="B30" s="9" t="s">
        <v>40</v>
      </c>
      <c r="C30" s="9" t="s">
        <v>41</v>
      </c>
      <c r="D30" s="5">
        <v>205</v>
      </c>
      <c r="E30" s="5">
        <v>0.05</v>
      </c>
      <c r="F30" s="5">
        <v>0.05</v>
      </c>
    </row>
    <row r="31" spans="1:6" ht="15" customHeight="1" x14ac:dyDescent="0.25">
      <c r="A31" s="5">
        <v>34</v>
      </c>
      <c r="B31" s="9" t="s">
        <v>42</v>
      </c>
      <c r="C31" s="9" t="s">
        <v>43</v>
      </c>
      <c r="D31" s="5">
        <v>594</v>
      </c>
      <c r="E31" s="5">
        <v>0.14000000000000001</v>
      </c>
      <c r="F31" s="5">
        <v>0.14000000000000001</v>
      </c>
    </row>
    <row r="32" spans="1:6" ht="15" customHeight="1" x14ac:dyDescent="0.25">
      <c r="A32" s="5">
        <v>35</v>
      </c>
      <c r="B32" s="9" t="s">
        <v>44</v>
      </c>
      <c r="C32" s="9" t="s">
        <v>45</v>
      </c>
      <c r="D32" s="5">
        <v>5</v>
      </c>
      <c r="E32" s="5">
        <v>0</v>
      </c>
      <c r="F32" s="5">
        <v>0</v>
      </c>
    </row>
    <row r="33" spans="1:6" ht="15" customHeight="1" x14ac:dyDescent="0.25">
      <c r="A33" s="5">
        <v>36</v>
      </c>
      <c r="B33" s="9" t="s">
        <v>46</v>
      </c>
      <c r="C33" s="9" t="s">
        <v>47</v>
      </c>
      <c r="D33" s="5">
        <v>1</v>
      </c>
      <c r="E33" s="5">
        <v>0</v>
      </c>
      <c r="F33" s="5">
        <v>0</v>
      </c>
    </row>
    <row r="34" spans="1:6" ht="15" customHeight="1" x14ac:dyDescent="0.25">
      <c r="A34" s="5">
        <v>37</v>
      </c>
      <c r="B34" s="9" t="s">
        <v>48</v>
      </c>
      <c r="C34" s="9" t="s">
        <v>49</v>
      </c>
      <c r="D34" s="5">
        <v>13</v>
      </c>
      <c r="E34" s="5">
        <v>0</v>
      </c>
      <c r="F34" s="5">
        <v>0</v>
      </c>
    </row>
    <row r="35" spans="1:6" ht="15" customHeight="1" x14ac:dyDescent="0.25">
      <c r="A35" s="5">
        <v>38</v>
      </c>
      <c r="B35" s="9" t="s">
        <v>50</v>
      </c>
      <c r="C35" s="9" t="s">
        <v>51</v>
      </c>
      <c r="D35" s="5">
        <v>147</v>
      </c>
      <c r="E35" s="5">
        <v>0.03</v>
      </c>
      <c r="F35" s="5">
        <v>0.04</v>
      </c>
    </row>
    <row r="36" spans="1:6" ht="15" customHeight="1" x14ac:dyDescent="0.25">
      <c r="A36" s="5">
        <v>39</v>
      </c>
      <c r="B36" s="9" t="s">
        <v>52</v>
      </c>
      <c r="C36" s="9" t="s">
        <v>53</v>
      </c>
      <c r="D36" s="5">
        <v>36</v>
      </c>
      <c r="E36" s="5">
        <v>0.01</v>
      </c>
      <c r="F36" s="5">
        <v>0.01</v>
      </c>
    </row>
    <row r="37" spans="1:6" ht="15" customHeight="1" x14ac:dyDescent="0.25">
      <c r="A37" s="5">
        <v>40</v>
      </c>
      <c r="B37" s="9" t="s">
        <v>54</v>
      </c>
      <c r="C37" s="9" t="s">
        <v>55</v>
      </c>
      <c r="D37" s="5">
        <v>5</v>
      </c>
      <c r="E37" s="5">
        <v>0</v>
      </c>
      <c r="F37" s="5">
        <v>0</v>
      </c>
    </row>
    <row r="38" spans="1:6" ht="15" customHeight="1" x14ac:dyDescent="0.25">
      <c r="A38" s="5">
        <v>41</v>
      </c>
      <c r="B38" s="9" t="s">
        <v>56</v>
      </c>
      <c r="C38" s="9" t="s">
        <v>57</v>
      </c>
      <c r="D38" s="5">
        <v>5544</v>
      </c>
      <c r="E38" s="5">
        <v>1.26</v>
      </c>
      <c r="F38" s="5">
        <v>1.32</v>
      </c>
    </row>
    <row r="39" spans="1:6" ht="15" customHeight="1" x14ac:dyDescent="0.25">
      <c r="A39" s="5">
        <v>42</v>
      </c>
      <c r="B39" s="9" t="s">
        <v>58</v>
      </c>
      <c r="C39" s="9" t="s">
        <v>59</v>
      </c>
      <c r="D39" s="5">
        <v>1041</v>
      </c>
      <c r="E39" s="5">
        <v>0.24</v>
      </c>
      <c r="F39" s="5">
        <v>0.25</v>
      </c>
    </row>
    <row r="40" spans="1:6" ht="15" customHeight="1" x14ac:dyDescent="0.25">
      <c r="A40" s="5">
        <v>45</v>
      </c>
      <c r="B40" s="9" t="s">
        <v>64</v>
      </c>
      <c r="C40" s="9" t="s">
        <v>623</v>
      </c>
      <c r="D40" s="5">
        <v>1</v>
      </c>
      <c r="E40" s="5">
        <v>0</v>
      </c>
      <c r="F40" s="5">
        <v>0</v>
      </c>
    </row>
    <row r="41" spans="1:6" ht="15" customHeight="1" x14ac:dyDescent="0.25">
      <c r="A41" s="5">
        <v>48</v>
      </c>
      <c r="B41" s="9" t="s">
        <v>70</v>
      </c>
      <c r="C41" s="9" t="s">
        <v>71</v>
      </c>
      <c r="D41" s="5">
        <v>9</v>
      </c>
      <c r="E41" s="5">
        <v>0</v>
      </c>
      <c r="F41" s="5">
        <v>0</v>
      </c>
    </row>
    <row r="42" spans="1:6" ht="15" customHeight="1" x14ac:dyDescent="0.25">
      <c r="A42" s="5">
        <v>53</v>
      </c>
      <c r="B42" s="9" t="s">
        <v>76</v>
      </c>
      <c r="C42" s="9" t="s">
        <v>77</v>
      </c>
      <c r="D42" s="5">
        <v>16</v>
      </c>
      <c r="E42" s="5">
        <v>0</v>
      </c>
      <c r="F42" s="5">
        <v>0</v>
      </c>
    </row>
    <row r="43" spans="1:6" ht="15" customHeight="1" x14ac:dyDescent="0.25">
      <c r="A43" s="5">
        <v>54</v>
      </c>
      <c r="B43" s="9" t="s">
        <v>78</v>
      </c>
      <c r="C43" s="9" t="s">
        <v>79</v>
      </c>
      <c r="D43" s="5">
        <v>30</v>
      </c>
      <c r="E43" s="5">
        <v>0.01</v>
      </c>
      <c r="F43" s="5">
        <v>0.01</v>
      </c>
    </row>
    <row r="44" spans="1:6" ht="15" customHeight="1" x14ac:dyDescent="0.25">
      <c r="A44" s="5">
        <v>55</v>
      </c>
      <c r="B44" s="9" t="s">
        <v>80</v>
      </c>
      <c r="C44" s="9" t="s">
        <v>81</v>
      </c>
      <c r="D44" s="5">
        <v>2</v>
      </c>
      <c r="E44" s="5">
        <v>0</v>
      </c>
      <c r="F44" s="5">
        <v>0</v>
      </c>
    </row>
    <row r="45" spans="1:6" ht="15" customHeight="1" x14ac:dyDescent="0.25">
      <c r="A45" s="5">
        <v>57</v>
      </c>
      <c r="B45" s="9" t="s">
        <v>82</v>
      </c>
      <c r="C45" s="9" t="s">
        <v>83</v>
      </c>
      <c r="D45" s="5">
        <v>150</v>
      </c>
      <c r="E45" s="5">
        <v>0.03</v>
      </c>
      <c r="F45" s="5">
        <v>0.04</v>
      </c>
    </row>
    <row r="46" spans="1:6" ht="15" customHeight="1" x14ac:dyDescent="0.25">
      <c r="A46" s="3" t="s">
        <v>84</v>
      </c>
      <c r="B46" s="6" t="s">
        <v>863</v>
      </c>
      <c r="C46" s="3" t="s">
        <v>85</v>
      </c>
      <c r="D46" s="4">
        <f>SUM(D47:D85)</f>
        <v>13457</v>
      </c>
      <c r="E46" s="4">
        <f>SUM(E47:E85)</f>
        <v>3.0699999999999994</v>
      </c>
      <c r="F46" s="4">
        <f>SUM(F47:F85)</f>
        <v>3.1799999999999997</v>
      </c>
    </row>
    <row r="47" spans="1:6" ht="15" customHeight="1" x14ac:dyDescent="0.25">
      <c r="A47" s="5">
        <v>58</v>
      </c>
      <c r="B47" s="9" t="s">
        <v>86</v>
      </c>
      <c r="C47" s="9" t="s">
        <v>87</v>
      </c>
      <c r="D47" s="5">
        <v>123</v>
      </c>
      <c r="E47" s="5">
        <v>0.03</v>
      </c>
      <c r="F47" s="5">
        <v>0.03</v>
      </c>
    </row>
    <row r="48" spans="1:6" ht="15" customHeight="1" x14ac:dyDescent="0.25">
      <c r="A48" s="5">
        <v>59</v>
      </c>
      <c r="B48" s="9" t="s">
        <v>88</v>
      </c>
      <c r="C48" s="9" t="s">
        <v>89</v>
      </c>
      <c r="D48" s="5">
        <v>18</v>
      </c>
      <c r="E48" s="5">
        <v>0</v>
      </c>
      <c r="F48" s="5">
        <v>0</v>
      </c>
    </row>
    <row r="49" spans="1:6" ht="15" customHeight="1" x14ac:dyDescent="0.25">
      <c r="A49" s="5">
        <v>60</v>
      </c>
      <c r="B49" s="9" t="s">
        <v>90</v>
      </c>
      <c r="C49" s="9" t="s">
        <v>91</v>
      </c>
      <c r="D49" s="5">
        <v>66</v>
      </c>
      <c r="E49" s="5">
        <v>0.02</v>
      </c>
      <c r="F49" s="5">
        <v>0.02</v>
      </c>
    </row>
    <row r="50" spans="1:6" ht="15" customHeight="1" x14ac:dyDescent="0.25">
      <c r="A50" s="5">
        <v>61</v>
      </c>
      <c r="B50" s="9" t="s">
        <v>92</v>
      </c>
      <c r="C50" s="9" t="s">
        <v>93</v>
      </c>
      <c r="D50" s="5">
        <v>348</v>
      </c>
      <c r="E50" s="5">
        <v>0.08</v>
      </c>
      <c r="F50" s="5">
        <v>0.08</v>
      </c>
    </row>
    <row r="51" spans="1:6" ht="15" customHeight="1" x14ac:dyDescent="0.25">
      <c r="A51" s="5">
        <v>62</v>
      </c>
      <c r="B51" s="9" t="s">
        <v>94</v>
      </c>
      <c r="C51" s="9" t="s">
        <v>95</v>
      </c>
      <c r="D51" s="5">
        <v>300</v>
      </c>
      <c r="E51" s="5">
        <v>7.0000000000000007E-2</v>
      </c>
      <c r="F51" s="5">
        <v>7.0000000000000007E-2</v>
      </c>
    </row>
    <row r="52" spans="1:6" ht="15" customHeight="1" x14ac:dyDescent="0.25">
      <c r="A52" s="5">
        <v>63</v>
      </c>
      <c r="B52" s="9" t="s">
        <v>96</v>
      </c>
      <c r="C52" s="9" t="s">
        <v>97</v>
      </c>
      <c r="D52" s="5">
        <v>26</v>
      </c>
      <c r="E52" s="5">
        <v>0.01</v>
      </c>
      <c r="F52" s="5">
        <v>0.01</v>
      </c>
    </row>
    <row r="53" spans="1:6" ht="15" customHeight="1" x14ac:dyDescent="0.25">
      <c r="A53" s="5">
        <v>64</v>
      </c>
      <c r="B53" s="9" t="s">
        <v>98</v>
      </c>
      <c r="C53" s="9" t="s">
        <v>99</v>
      </c>
      <c r="D53" s="5">
        <v>87</v>
      </c>
      <c r="E53" s="5">
        <v>0.02</v>
      </c>
      <c r="F53" s="5">
        <v>0.02</v>
      </c>
    </row>
    <row r="54" spans="1:6" ht="15" customHeight="1" x14ac:dyDescent="0.25">
      <c r="A54" s="5">
        <v>65</v>
      </c>
      <c r="B54" s="9" t="s">
        <v>100</v>
      </c>
      <c r="C54" s="9" t="s">
        <v>101</v>
      </c>
      <c r="D54" s="5">
        <v>151</v>
      </c>
      <c r="E54" s="5">
        <v>0.03</v>
      </c>
      <c r="F54" s="5">
        <v>0.04</v>
      </c>
    </row>
    <row r="55" spans="1:6" ht="15" customHeight="1" x14ac:dyDescent="0.25">
      <c r="A55" s="5">
        <v>66</v>
      </c>
      <c r="B55" s="9" t="s">
        <v>102</v>
      </c>
      <c r="C55" s="9" t="s">
        <v>103</v>
      </c>
      <c r="D55" s="5">
        <v>83</v>
      </c>
      <c r="E55" s="5">
        <v>0.02</v>
      </c>
      <c r="F55" s="5">
        <v>0.02</v>
      </c>
    </row>
    <row r="56" spans="1:6" ht="15" customHeight="1" x14ac:dyDescent="0.25">
      <c r="A56" s="5">
        <v>67</v>
      </c>
      <c r="B56" s="9" t="s">
        <v>104</v>
      </c>
      <c r="C56" s="9" t="s">
        <v>105</v>
      </c>
      <c r="D56" s="5">
        <v>457</v>
      </c>
      <c r="E56" s="5">
        <v>0.1</v>
      </c>
      <c r="F56" s="5">
        <v>0.11</v>
      </c>
    </row>
    <row r="57" spans="1:6" ht="15" customHeight="1" x14ac:dyDescent="0.25">
      <c r="A57" s="5">
        <v>68</v>
      </c>
      <c r="B57" s="9" t="s">
        <v>106</v>
      </c>
      <c r="C57" s="9" t="s">
        <v>107</v>
      </c>
      <c r="D57" s="5">
        <v>39</v>
      </c>
      <c r="E57" s="5">
        <v>0.01</v>
      </c>
      <c r="F57" s="5">
        <v>0.01</v>
      </c>
    </row>
    <row r="58" spans="1:6" ht="15" customHeight="1" x14ac:dyDescent="0.25">
      <c r="A58" s="5">
        <v>69</v>
      </c>
      <c r="B58" s="9" t="s">
        <v>108</v>
      </c>
      <c r="C58" s="9" t="s">
        <v>109</v>
      </c>
      <c r="D58" s="5">
        <v>30</v>
      </c>
      <c r="E58" s="5">
        <v>0.01</v>
      </c>
      <c r="F58" s="5">
        <v>0.01</v>
      </c>
    </row>
    <row r="59" spans="1:6" ht="15" customHeight="1" x14ac:dyDescent="0.25">
      <c r="A59" s="5">
        <v>70</v>
      </c>
      <c r="B59" s="9" t="s">
        <v>110</v>
      </c>
      <c r="C59" s="9" t="s">
        <v>111</v>
      </c>
      <c r="D59" s="5">
        <v>180</v>
      </c>
      <c r="E59" s="5">
        <v>0.04</v>
      </c>
      <c r="F59" s="5">
        <v>0.04</v>
      </c>
    </row>
    <row r="60" spans="1:6" ht="15" customHeight="1" x14ac:dyDescent="0.25">
      <c r="A60" s="5">
        <v>71</v>
      </c>
      <c r="B60" s="9" t="s">
        <v>112</v>
      </c>
      <c r="C60" s="9" t="s">
        <v>113</v>
      </c>
      <c r="D60" s="5">
        <v>352</v>
      </c>
      <c r="E60" s="5">
        <v>0.08</v>
      </c>
      <c r="F60" s="5">
        <v>0.08</v>
      </c>
    </row>
    <row r="61" spans="1:6" ht="15" customHeight="1" x14ac:dyDescent="0.25">
      <c r="A61" s="5">
        <v>72</v>
      </c>
      <c r="B61" s="9" t="s">
        <v>114</v>
      </c>
      <c r="C61" s="9" t="s">
        <v>115</v>
      </c>
      <c r="D61" s="5">
        <v>93</v>
      </c>
      <c r="E61" s="5">
        <v>0.02</v>
      </c>
      <c r="F61" s="5">
        <v>0.02</v>
      </c>
    </row>
    <row r="62" spans="1:6" ht="15" customHeight="1" x14ac:dyDescent="0.25">
      <c r="A62" s="5">
        <v>73</v>
      </c>
      <c r="B62" s="9" t="s">
        <v>116</v>
      </c>
      <c r="C62" s="9" t="s">
        <v>117</v>
      </c>
      <c r="D62" s="5">
        <v>1188</v>
      </c>
      <c r="E62" s="5">
        <v>0.27</v>
      </c>
      <c r="F62" s="5">
        <v>0.28000000000000003</v>
      </c>
    </row>
    <row r="63" spans="1:6" ht="15" customHeight="1" x14ac:dyDescent="0.25">
      <c r="A63" s="5">
        <v>74</v>
      </c>
      <c r="B63" s="9" t="s">
        <v>118</v>
      </c>
      <c r="C63" s="9" t="s">
        <v>119</v>
      </c>
      <c r="D63" s="5">
        <v>101</v>
      </c>
      <c r="E63" s="5">
        <v>0.02</v>
      </c>
      <c r="F63" s="5">
        <v>0.02</v>
      </c>
    </row>
    <row r="64" spans="1:6" ht="15" customHeight="1" x14ac:dyDescent="0.25">
      <c r="A64" s="5">
        <v>75</v>
      </c>
      <c r="B64" s="9" t="s">
        <v>120</v>
      </c>
      <c r="C64" s="9" t="s">
        <v>121</v>
      </c>
      <c r="D64" s="5">
        <v>114</v>
      </c>
      <c r="E64" s="5">
        <v>0.03</v>
      </c>
      <c r="F64" s="5">
        <v>0.03</v>
      </c>
    </row>
    <row r="65" spans="1:6" ht="15" customHeight="1" x14ac:dyDescent="0.25">
      <c r="A65" s="5">
        <v>76</v>
      </c>
      <c r="B65" s="9" t="s">
        <v>122</v>
      </c>
      <c r="C65" s="9" t="s">
        <v>123</v>
      </c>
      <c r="D65" s="5">
        <v>71</v>
      </c>
      <c r="E65" s="5">
        <v>0.02</v>
      </c>
      <c r="F65" s="5">
        <v>0.02</v>
      </c>
    </row>
    <row r="66" spans="1:6" ht="15" customHeight="1" x14ac:dyDescent="0.25">
      <c r="A66" s="5">
        <v>77</v>
      </c>
      <c r="B66" s="9" t="s">
        <v>124</v>
      </c>
      <c r="C66" s="9" t="s">
        <v>125</v>
      </c>
      <c r="D66" s="5">
        <v>465</v>
      </c>
      <c r="E66" s="5">
        <v>0.11</v>
      </c>
      <c r="F66" s="5">
        <v>0.11</v>
      </c>
    </row>
    <row r="67" spans="1:6" ht="15" customHeight="1" x14ac:dyDescent="0.25">
      <c r="A67" s="5">
        <v>78</v>
      </c>
      <c r="B67" s="9" t="s">
        <v>126</v>
      </c>
      <c r="C67" s="9" t="s">
        <v>127</v>
      </c>
      <c r="D67" s="5">
        <v>88</v>
      </c>
      <c r="E67" s="5">
        <v>0.02</v>
      </c>
      <c r="F67" s="5">
        <v>0.02</v>
      </c>
    </row>
    <row r="68" spans="1:6" ht="15" customHeight="1" x14ac:dyDescent="0.25">
      <c r="A68" s="5">
        <v>79</v>
      </c>
      <c r="B68" s="9" t="s">
        <v>128</v>
      </c>
      <c r="C68" s="9" t="s">
        <v>129</v>
      </c>
      <c r="D68" s="5">
        <v>312</v>
      </c>
      <c r="E68" s="5">
        <v>7.0000000000000007E-2</v>
      </c>
      <c r="F68" s="5">
        <v>7.0000000000000007E-2</v>
      </c>
    </row>
    <row r="69" spans="1:6" ht="15" customHeight="1" x14ac:dyDescent="0.25">
      <c r="A69" s="5">
        <v>80</v>
      </c>
      <c r="B69" s="9" t="s">
        <v>130</v>
      </c>
      <c r="C69" s="9" t="s">
        <v>131</v>
      </c>
      <c r="D69" s="5">
        <v>158</v>
      </c>
      <c r="E69" s="5">
        <v>0.04</v>
      </c>
      <c r="F69" s="5">
        <v>0.04</v>
      </c>
    </row>
    <row r="70" spans="1:6" ht="15" customHeight="1" x14ac:dyDescent="0.25">
      <c r="A70" s="5">
        <v>81</v>
      </c>
      <c r="B70" s="9" t="s">
        <v>132</v>
      </c>
      <c r="C70" s="9" t="s">
        <v>133</v>
      </c>
      <c r="D70" s="5">
        <v>19</v>
      </c>
      <c r="E70" s="5">
        <v>0</v>
      </c>
      <c r="F70" s="5">
        <v>0</v>
      </c>
    </row>
    <row r="71" spans="1:6" ht="15" customHeight="1" x14ac:dyDescent="0.25">
      <c r="A71" s="5">
        <v>82</v>
      </c>
      <c r="B71" s="9" t="s">
        <v>134</v>
      </c>
      <c r="C71" s="9" t="s">
        <v>135</v>
      </c>
      <c r="D71" s="5">
        <v>68</v>
      </c>
      <c r="E71" s="5">
        <v>0.02</v>
      </c>
      <c r="F71" s="5">
        <v>0.02</v>
      </c>
    </row>
    <row r="72" spans="1:6" ht="15" customHeight="1" x14ac:dyDescent="0.25">
      <c r="A72" s="5">
        <v>83</v>
      </c>
      <c r="B72" s="9" t="s">
        <v>136</v>
      </c>
      <c r="C72" s="9" t="s">
        <v>137</v>
      </c>
      <c r="D72" s="5">
        <v>13</v>
      </c>
      <c r="E72" s="5">
        <v>0</v>
      </c>
      <c r="F72" s="5">
        <v>0</v>
      </c>
    </row>
    <row r="73" spans="1:6" ht="15" customHeight="1" x14ac:dyDescent="0.25">
      <c r="A73" s="5">
        <v>84</v>
      </c>
      <c r="B73" s="9" t="s">
        <v>138</v>
      </c>
      <c r="C73" s="9" t="s">
        <v>139</v>
      </c>
      <c r="D73" s="5">
        <v>646</v>
      </c>
      <c r="E73" s="5">
        <v>0.15</v>
      </c>
      <c r="F73" s="5">
        <v>0.15</v>
      </c>
    </row>
    <row r="74" spans="1:6" ht="15" customHeight="1" x14ac:dyDescent="0.25">
      <c r="A74" s="5">
        <v>85</v>
      </c>
      <c r="B74" s="9" t="s">
        <v>140</v>
      </c>
      <c r="C74" s="9" t="s">
        <v>141</v>
      </c>
      <c r="D74" s="5">
        <v>99</v>
      </c>
      <c r="E74" s="5">
        <v>0.02</v>
      </c>
      <c r="F74" s="5">
        <v>0.02</v>
      </c>
    </row>
    <row r="75" spans="1:6" ht="15" customHeight="1" x14ac:dyDescent="0.25">
      <c r="A75" s="5">
        <v>86</v>
      </c>
      <c r="B75" s="9" t="s">
        <v>142</v>
      </c>
      <c r="C75" s="9" t="s">
        <v>143</v>
      </c>
      <c r="D75" s="5">
        <v>143</v>
      </c>
      <c r="E75" s="5">
        <v>0.03</v>
      </c>
      <c r="F75" s="5">
        <v>0.03</v>
      </c>
    </row>
    <row r="76" spans="1:6" ht="15" customHeight="1" x14ac:dyDescent="0.25">
      <c r="A76" s="5">
        <v>87</v>
      </c>
      <c r="B76" s="9" t="s">
        <v>144</v>
      </c>
      <c r="C76" s="9" t="s">
        <v>145</v>
      </c>
      <c r="D76" s="5">
        <v>135</v>
      </c>
      <c r="E76" s="5">
        <v>0.03</v>
      </c>
      <c r="F76" s="5">
        <v>0.03</v>
      </c>
    </row>
    <row r="77" spans="1:6" ht="15" customHeight="1" x14ac:dyDescent="0.25">
      <c r="A77" s="5">
        <v>88</v>
      </c>
      <c r="B77" s="9" t="s">
        <v>146</v>
      </c>
      <c r="C77" s="9" t="s">
        <v>147</v>
      </c>
      <c r="D77" s="5">
        <v>64</v>
      </c>
      <c r="E77" s="5">
        <v>0.01</v>
      </c>
      <c r="F77" s="5">
        <v>0.02</v>
      </c>
    </row>
    <row r="78" spans="1:6" ht="15" customHeight="1" x14ac:dyDescent="0.25">
      <c r="A78" s="5">
        <v>89</v>
      </c>
      <c r="B78" s="9" t="s">
        <v>148</v>
      </c>
      <c r="C78" s="9" t="s">
        <v>149</v>
      </c>
      <c r="D78" s="5">
        <v>14</v>
      </c>
      <c r="E78" s="5">
        <v>0</v>
      </c>
      <c r="F78" s="5">
        <v>0</v>
      </c>
    </row>
    <row r="79" spans="1:6" ht="15" customHeight="1" x14ac:dyDescent="0.25">
      <c r="A79" s="5">
        <v>90</v>
      </c>
      <c r="B79" s="9" t="s">
        <v>150</v>
      </c>
      <c r="C79" s="9" t="s">
        <v>151</v>
      </c>
      <c r="D79" s="5">
        <v>3282</v>
      </c>
      <c r="E79" s="5">
        <v>0.75</v>
      </c>
      <c r="F79" s="5">
        <v>0.78</v>
      </c>
    </row>
    <row r="80" spans="1:6" ht="15" customHeight="1" x14ac:dyDescent="0.25">
      <c r="A80" s="5">
        <v>91</v>
      </c>
      <c r="B80" s="9" t="s">
        <v>152</v>
      </c>
      <c r="C80" s="9" t="s">
        <v>153</v>
      </c>
      <c r="D80" s="5">
        <v>419</v>
      </c>
      <c r="E80" s="5">
        <v>0.1</v>
      </c>
      <c r="F80" s="5">
        <v>0.1</v>
      </c>
    </row>
    <row r="81" spans="1:6" ht="15" customHeight="1" x14ac:dyDescent="0.25">
      <c r="A81" s="5">
        <v>92</v>
      </c>
      <c r="B81" s="9" t="s">
        <v>154</v>
      </c>
      <c r="C81" s="9" t="s">
        <v>155</v>
      </c>
      <c r="D81" s="5">
        <v>210</v>
      </c>
      <c r="E81" s="5">
        <v>0.05</v>
      </c>
      <c r="F81" s="5">
        <v>0.05</v>
      </c>
    </row>
    <row r="82" spans="1:6" ht="15" customHeight="1" x14ac:dyDescent="0.25">
      <c r="A82" s="5">
        <v>93</v>
      </c>
      <c r="B82" s="9" t="s">
        <v>156</v>
      </c>
      <c r="C82" s="9" t="s">
        <v>157</v>
      </c>
      <c r="D82" s="5">
        <v>44</v>
      </c>
      <c r="E82" s="5">
        <v>0.01</v>
      </c>
      <c r="F82" s="5">
        <v>0.01</v>
      </c>
    </row>
    <row r="83" spans="1:6" ht="15" customHeight="1" x14ac:dyDescent="0.25">
      <c r="A83" s="5">
        <v>94</v>
      </c>
      <c r="B83" s="9" t="s">
        <v>158</v>
      </c>
      <c r="C83" s="9" t="s">
        <v>159</v>
      </c>
      <c r="D83" s="5">
        <v>56</v>
      </c>
      <c r="E83" s="5">
        <v>0.01</v>
      </c>
      <c r="F83" s="5">
        <v>0.01</v>
      </c>
    </row>
    <row r="84" spans="1:6" ht="15" customHeight="1" x14ac:dyDescent="0.25">
      <c r="A84" s="5">
        <v>95</v>
      </c>
      <c r="B84" s="9" t="s">
        <v>160</v>
      </c>
      <c r="C84" s="9" t="s">
        <v>161</v>
      </c>
      <c r="D84" s="5">
        <v>79</v>
      </c>
      <c r="E84" s="5">
        <v>0.02</v>
      </c>
      <c r="F84" s="5">
        <v>0.02</v>
      </c>
    </row>
    <row r="85" spans="1:6" ht="15" customHeight="1" x14ac:dyDescent="0.25">
      <c r="A85" s="5">
        <v>96</v>
      </c>
      <c r="B85" s="9" t="s">
        <v>162</v>
      </c>
      <c r="C85" s="9" t="s">
        <v>163</v>
      </c>
      <c r="D85" s="5">
        <v>3316</v>
      </c>
      <c r="E85" s="5">
        <v>0.75</v>
      </c>
      <c r="F85" s="5">
        <v>0.79</v>
      </c>
    </row>
    <row r="86" spans="1:6" ht="15" customHeight="1" x14ac:dyDescent="0.25">
      <c r="A86" s="3" t="s">
        <v>164</v>
      </c>
      <c r="B86" s="2" t="s">
        <v>864</v>
      </c>
      <c r="C86" s="3" t="s">
        <v>165</v>
      </c>
      <c r="D86" s="4">
        <f>SUM(D87:D90)</f>
        <v>5143</v>
      </c>
      <c r="E86" s="4">
        <f>SUM(E87:E90)</f>
        <v>1.1600000000000001</v>
      </c>
      <c r="F86" s="4">
        <f>SUM(F87:F90)</f>
        <v>1.2300000000000002</v>
      </c>
    </row>
    <row r="87" spans="1:6" ht="15" customHeight="1" x14ac:dyDescent="0.25">
      <c r="A87" s="5">
        <v>97</v>
      </c>
      <c r="B87" s="9" t="s">
        <v>166</v>
      </c>
      <c r="C87" s="9" t="s">
        <v>167</v>
      </c>
      <c r="D87" s="5">
        <v>3311</v>
      </c>
      <c r="E87" s="5">
        <v>0.75</v>
      </c>
      <c r="F87" s="5">
        <v>0.79</v>
      </c>
    </row>
    <row r="88" spans="1:6" ht="15" customHeight="1" x14ac:dyDescent="0.25">
      <c r="A88" s="5">
        <v>98</v>
      </c>
      <c r="B88" s="9" t="s">
        <v>168</v>
      </c>
      <c r="C88" s="9" t="s">
        <v>169</v>
      </c>
      <c r="D88" s="5">
        <v>674</v>
      </c>
      <c r="E88" s="5">
        <v>0.15</v>
      </c>
      <c r="F88" s="5">
        <v>0.16</v>
      </c>
    </row>
    <row r="89" spans="1:6" ht="15" customHeight="1" x14ac:dyDescent="0.25">
      <c r="A89" s="5">
        <v>99</v>
      </c>
      <c r="B89" s="9" t="s">
        <v>170</v>
      </c>
      <c r="C89" s="9" t="s">
        <v>171</v>
      </c>
      <c r="D89" s="5">
        <v>918</v>
      </c>
      <c r="E89" s="5">
        <v>0.21</v>
      </c>
      <c r="F89" s="5">
        <v>0.22</v>
      </c>
    </row>
    <row r="90" spans="1:6" ht="15" customHeight="1" x14ac:dyDescent="0.25">
      <c r="A90" s="5">
        <v>100</v>
      </c>
      <c r="B90" s="9" t="s">
        <v>172</v>
      </c>
      <c r="C90" s="9" t="s">
        <v>173</v>
      </c>
      <c r="D90" s="5">
        <v>240</v>
      </c>
      <c r="E90" s="5">
        <v>0.05</v>
      </c>
      <c r="F90" s="5">
        <v>0.06</v>
      </c>
    </row>
    <row r="91" spans="1:6" ht="15" customHeight="1" x14ac:dyDescent="0.25">
      <c r="A91" s="3" t="s">
        <v>174</v>
      </c>
      <c r="B91" s="6" t="s">
        <v>865</v>
      </c>
      <c r="C91" s="3" t="s">
        <v>175</v>
      </c>
      <c r="D91" s="4">
        <f>SUM(D92:D102)</f>
        <v>30806</v>
      </c>
      <c r="E91" s="4">
        <f>SUM(E92:E102)</f>
        <v>7.01</v>
      </c>
      <c r="F91" s="4">
        <f>SUM(F92:F102)</f>
        <v>7.3299999999999983</v>
      </c>
    </row>
    <row r="92" spans="1:6" ht="15" customHeight="1" x14ac:dyDescent="0.25">
      <c r="A92" s="5">
        <v>101</v>
      </c>
      <c r="B92" s="9" t="s">
        <v>176</v>
      </c>
      <c r="C92" s="9" t="s">
        <v>177</v>
      </c>
      <c r="D92" s="153">
        <v>301</v>
      </c>
      <c r="E92" s="153">
        <v>7.0000000000000007E-2</v>
      </c>
      <c r="F92" s="153">
        <v>7.0000000000000007E-2</v>
      </c>
    </row>
    <row r="93" spans="1:6" ht="15" customHeight="1" x14ac:dyDescent="0.25">
      <c r="A93" s="5">
        <v>102</v>
      </c>
      <c r="B93" s="9" t="s">
        <v>178</v>
      </c>
      <c r="C93" s="9" t="s">
        <v>179</v>
      </c>
      <c r="D93" s="153">
        <v>730</v>
      </c>
      <c r="E93" s="153">
        <v>0.17</v>
      </c>
      <c r="F93" s="153">
        <v>0.17</v>
      </c>
    </row>
    <row r="94" spans="1:6" ht="15" customHeight="1" x14ac:dyDescent="0.25">
      <c r="A94" s="5">
        <v>103</v>
      </c>
      <c r="B94" s="9" t="s">
        <v>180</v>
      </c>
      <c r="C94" s="9" t="s">
        <v>181</v>
      </c>
      <c r="D94" s="153">
        <v>7215</v>
      </c>
      <c r="E94" s="153">
        <v>1.64</v>
      </c>
      <c r="F94" s="153">
        <v>1.72</v>
      </c>
    </row>
    <row r="95" spans="1:6" ht="15" customHeight="1" x14ac:dyDescent="0.25">
      <c r="A95" s="5">
        <v>104</v>
      </c>
      <c r="B95" s="9" t="s">
        <v>182</v>
      </c>
      <c r="C95" s="9" t="s">
        <v>183</v>
      </c>
      <c r="D95" s="153">
        <v>9615</v>
      </c>
      <c r="E95" s="153">
        <v>2.19</v>
      </c>
      <c r="F95" s="153">
        <v>2.29</v>
      </c>
    </row>
    <row r="96" spans="1:6" ht="15" customHeight="1" x14ac:dyDescent="0.25">
      <c r="A96" s="5">
        <v>105</v>
      </c>
      <c r="B96" s="9" t="s">
        <v>184</v>
      </c>
      <c r="C96" s="9" t="s">
        <v>185</v>
      </c>
      <c r="D96" s="153">
        <v>258</v>
      </c>
      <c r="E96" s="153">
        <v>0.06</v>
      </c>
      <c r="F96" s="153">
        <v>0.06</v>
      </c>
    </row>
    <row r="97" spans="1:6" ht="15" customHeight="1" x14ac:dyDescent="0.25">
      <c r="A97" s="5">
        <v>106</v>
      </c>
      <c r="B97" s="9" t="s">
        <v>186</v>
      </c>
      <c r="C97" s="9" t="s">
        <v>187</v>
      </c>
      <c r="D97" s="153">
        <v>11</v>
      </c>
      <c r="E97" s="153">
        <v>0</v>
      </c>
      <c r="F97" s="153">
        <v>0</v>
      </c>
    </row>
    <row r="98" spans="1:6" ht="15" customHeight="1" x14ac:dyDescent="0.25">
      <c r="A98" s="5">
        <v>107</v>
      </c>
      <c r="B98" s="9" t="s">
        <v>188</v>
      </c>
      <c r="C98" s="9" t="s">
        <v>189</v>
      </c>
      <c r="D98" s="153">
        <v>932</v>
      </c>
      <c r="E98" s="153">
        <v>0.21</v>
      </c>
      <c r="F98" s="153">
        <v>0.22</v>
      </c>
    </row>
    <row r="99" spans="1:6" ht="15" customHeight="1" x14ac:dyDescent="0.25">
      <c r="A99" s="5">
        <v>108</v>
      </c>
      <c r="B99" s="9" t="s">
        <v>190</v>
      </c>
      <c r="C99" s="9" t="s">
        <v>191</v>
      </c>
      <c r="D99" s="153">
        <v>10</v>
      </c>
      <c r="E99" s="153">
        <v>0</v>
      </c>
      <c r="F99" s="153">
        <v>0</v>
      </c>
    </row>
    <row r="100" spans="1:6" ht="15" customHeight="1" x14ac:dyDescent="0.25">
      <c r="A100" s="5">
        <v>109</v>
      </c>
      <c r="B100" s="9" t="s">
        <v>192</v>
      </c>
      <c r="C100" s="9" t="s">
        <v>193</v>
      </c>
      <c r="D100" s="153">
        <v>2518</v>
      </c>
      <c r="E100" s="153">
        <v>0.56999999999999995</v>
      </c>
      <c r="F100" s="153">
        <v>0.6</v>
      </c>
    </row>
    <row r="101" spans="1:6" ht="15" customHeight="1" x14ac:dyDescent="0.25">
      <c r="A101" s="5">
        <v>110</v>
      </c>
      <c r="B101" s="9" t="s">
        <v>194</v>
      </c>
      <c r="C101" s="9" t="s">
        <v>195</v>
      </c>
      <c r="D101" s="153">
        <v>33</v>
      </c>
      <c r="E101" s="153">
        <v>0.01</v>
      </c>
      <c r="F101" s="153">
        <v>0.01</v>
      </c>
    </row>
    <row r="102" spans="1:6" ht="15" customHeight="1" x14ac:dyDescent="0.25">
      <c r="A102" s="5">
        <v>111</v>
      </c>
      <c r="B102" s="9" t="s">
        <v>196</v>
      </c>
      <c r="C102" s="9" t="s">
        <v>197</v>
      </c>
      <c r="D102" s="153">
        <v>9183</v>
      </c>
      <c r="E102" s="153">
        <v>2.09</v>
      </c>
      <c r="F102" s="153">
        <v>2.19</v>
      </c>
    </row>
    <row r="103" spans="1:6" ht="15" customHeight="1" x14ac:dyDescent="0.25">
      <c r="A103" s="3" t="s">
        <v>198</v>
      </c>
      <c r="B103" s="6" t="s">
        <v>866</v>
      </c>
      <c r="C103" s="3" t="s">
        <v>199</v>
      </c>
      <c r="D103" s="4">
        <f>SUM(D104:D111)</f>
        <v>16279</v>
      </c>
      <c r="E103" s="4">
        <f>SUM(E104:E111)</f>
        <v>3.7</v>
      </c>
      <c r="F103" s="4">
        <f>SUM(F104:F111)</f>
        <v>3.89</v>
      </c>
    </row>
    <row r="104" spans="1:6" ht="15" customHeight="1" x14ac:dyDescent="0.25">
      <c r="A104" s="5">
        <v>112</v>
      </c>
      <c r="B104" s="9" t="s">
        <v>200</v>
      </c>
      <c r="C104" s="9" t="s">
        <v>201</v>
      </c>
      <c r="D104" s="5">
        <v>567</v>
      </c>
      <c r="E104" s="5">
        <v>0.13</v>
      </c>
      <c r="F104" s="5">
        <v>0.14000000000000001</v>
      </c>
    </row>
    <row r="105" spans="1:6" ht="15" customHeight="1" x14ac:dyDescent="0.25">
      <c r="A105" s="5">
        <v>113</v>
      </c>
      <c r="B105" s="9" t="s">
        <v>202</v>
      </c>
      <c r="C105" s="9" t="s">
        <v>203</v>
      </c>
      <c r="D105" s="5">
        <v>393</v>
      </c>
      <c r="E105" s="5">
        <v>0.09</v>
      </c>
      <c r="F105" s="5">
        <v>0.09</v>
      </c>
    </row>
    <row r="106" spans="1:6" ht="15" customHeight="1" x14ac:dyDescent="0.25">
      <c r="A106" s="5">
        <v>114</v>
      </c>
      <c r="B106" s="9" t="s">
        <v>204</v>
      </c>
      <c r="C106" s="9" t="s">
        <v>205</v>
      </c>
      <c r="D106" s="5">
        <v>450</v>
      </c>
      <c r="E106" s="5">
        <v>0.1</v>
      </c>
      <c r="F106" s="5">
        <v>0.11</v>
      </c>
    </row>
    <row r="107" spans="1:6" ht="15" customHeight="1" x14ac:dyDescent="0.25">
      <c r="A107" s="5">
        <v>115</v>
      </c>
      <c r="B107" s="9" t="s">
        <v>206</v>
      </c>
      <c r="C107" s="9" t="s">
        <v>207</v>
      </c>
      <c r="D107" s="5">
        <v>1232</v>
      </c>
      <c r="E107" s="5">
        <v>0.28000000000000003</v>
      </c>
      <c r="F107" s="5">
        <v>0.28999999999999998</v>
      </c>
    </row>
    <row r="108" spans="1:6" ht="15" customHeight="1" x14ac:dyDescent="0.25">
      <c r="A108" s="5">
        <v>116</v>
      </c>
      <c r="B108" s="9" t="s">
        <v>208</v>
      </c>
      <c r="C108" s="9" t="s">
        <v>209</v>
      </c>
      <c r="D108" s="5">
        <v>4700</v>
      </c>
      <c r="E108" s="5">
        <v>1.07</v>
      </c>
      <c r="F108" s="5">
        <v>1.1200000000000001</v>
      </c>
    </row>
    <row r="109" spans="1:6" ht="15" customHeight="1" x14ac:dyDescent="0.25">
      <c r="A109" s="5">
        <v>117</v>
      </c>
      <c r="B109" s="9" t="s">
        <v>210</v>
      </c>
      <c r="C109" s="9" t="s">
        <v>211</v>
      </c>
      <c r="D109" s="5">
        <v>7448</v>
      </c>
      <c r="E109" s="5">
        <v>1.69</v>
      </c>
      <c r="F109" s="5">
        <v>1.78</v>
      </c>
    </row>
    <row r="110" spans="1:6" ht="15" customHeight="1" x14ac:dyDescent="0.25">
      <c r="A110" s="5">
        <v>118</v>
      </c>
      <c r="B110" s="9" t="s">
        <v>212</v>
      </c>
      <c r="C110" s="9" t="s">
        <v>213</v>
      </c>
      <c r="D110" s="5">
        <v>69</v>
      </c>
      <c r="E110" s="5">
        <v>0.02</v>
      </c>
      <c r="F110" s="5">
        <v>0.02</v>
      </c>
    </row>
    <row r="111" spans="1:6" ht="15" customHeight="1" x14ac:dyDescent="0.25">
      <c r="A111" s="5">
        <v>119</v>
      </c>
      <c r="B111" s="9" t="s">
        <v>214</v>
      </c>
      <c r="C111" s="9" t="s">
        <v>215</v>
      </c>
      <c r="D111" s="5">
        <v>1420</v>
      </c>
      <c r="E111" s="5">
        <v>0.32</v>
      </c>
      <c r="F111" s="5">
        <v>0.34</v>
      </c>
    </row>
    <row r="112" spans="1:6" ht="15" customHeight="1" x14ac:dyDescent="0.25">
      <c r="A112" s="3" t="s">
        <v>216</v>
      </c>
      <c r="B112" s="6" t="s">
        <v>867</v>
      </c>
      <c r="C112" s="3" t="s">
        <v>217</v>
      </c>
      <c r="D112" s="4">
        <f>SUM(D113:D122)</f>
        <v>9820</v>
      </c>
      <c r="E112" s="4">
        <f>SUM(E113:E122)</f>
        <v>2.23</v>
      </c>
      <c r="F112" s="4">
        <f>SUM(F113:F122)</f>
        <v>2.35</v>
      </c>
    </row>
    <row r="113" spans="1:6" ht="15" customHeight="1" x14ac:dyDescent="0.25">
      <c r="A113" s="5">
        <v>120</v>
      </c>
      <c r="B113" s="9" t="s">
        <v>218</v>
      </c>
      <c r="C113" s="9" t="s">
        <v>219</v>
      </c>
      <c r="D113" s="5">
        <v>50</v>
      </c>
      <c r="E113" s="5">
        <v>0.01</v>
      </c>
      <c r="F113" s="5">
        <v>0.01</v>
      </c>
    </row>
    <row r="114" spans="1:6" ht="15" customHeight="1" x14ac:dyDescent="0.25">
      <c r="A114" s="5">
        <v>121</v>
      </c>
      <c r="B114" s="9" t="s">
        <v>220</v>
      </c>
      <c r="C114" s="9" t="s">
        <v>221</v>
      </c>
      <c r="D114" s="5">
        <v>405</v>
      </c>
      <c r="E114" s="5">
        <v>0.09</v>
      </c>
      <c r="F114" s="5">
        <v>0.1</v>
      </c>
    </row>
    <row r="115" spans="1:6" ht="15" customHeight="1" x14ac:dyDescent="0.25">
      <c r="A115" s="5">
        <v>122</v>
      </c>
      <c r="B115" s="9" t="s">
        <v>222</v>
      </c>
      <c r="C115" s="9" t="s">
        <v>223</v>
      </c>
      <c r="D115" s="5">
        <v>153</v>
      </c>
      <c r="E115" s="5">
        <v>0.03</v>
      </c>
      <c r="F115" s="5">
        <v>0.04</v>
      </c>
    </row>
    <row r="116" spans="1:6" ht="15" customHeight="1" x14ac:dyDescent="0.25">
      <c r="A116" s="5">
        <v>123</v>
      </c>
      <c r="B116" s="9" t="s">
        <v>224</v>
      </c>
      <c r="C116" s="9" t="s">
        <v>225</v>
      </c>
      <c r="D116" s="5">
        <v>348</v>
      </c>
      <c r="E116" s="5">
        <v>0.08</v>
      </c>
      <c r="F116" s="5">
        <v>0.08</v>
      </c>
    </row>
    <row r="117" spans="1:6" ht="15" customHeight="1" x14ac:dyDescent="0.25">
      <c r="A117" s="5">
        <v>124</v>
      </c>
      <c r="B117" s="9" t="s">
        <v>226</v>
      </c>
      <c r="C117" s="9" t="s">
        <v>227</v>
      </c>
      <c r="D117" s="5">
        <v>1081</v>
      </c>
      <c r="E117" s="5">
        <v>0.25</v>
      </c>
      <c r="F117" s="5">
        <v>0.26</v>
      </c>
    </row>
    <row r="118" spans="1:6" ht="15" customHeight="1" x14ac:dyDescent="0.25">
      <c r="A118" s="5">
        <v>125</v>
      </c>
      <c r="B118" s="9" t="s">
        <v>228</v>
      </c>
      <c r="C118" s="9" t="s">
        <v>229</v>
      </c>
      <c r="D118" s="5">
        <v>3577</v>
      </c>
      <c r="E118" s="5">
        <v>0.81</v>
      </c>
      <c r="F118" s="5">
        <v>0.85</v>
      </c>
    </row>
    <row r="119" spans="1:6" ht="15" customHeight="1" x14ac:dyDescent="0.25">
      <c r="A119" s="5">
        <v>126</v>
      </c>
      <c r="B119" s="9" t="s">
        <v>230</v>
      </c>
      <c r="C119" s="9" t="s">
        <v>231</v>
      </c>
      <c r="D119" s="5">
        <v>369</v>
      </c>
      <c r="E119" s="5">
        <v>0.08</v>
      </c>
      <c r="F119" s="5">
        <v>0.09</v>
      </c>
    </row>
    <row r="120" spans="1:6" ht="15" customHeight="1" x14ac:dyDescent="0.25">
      <c r="A120" s="5">
        <v>127</v>
      </c>
      <c r="B120" s="9" t="s">
        <v>232</v>
      </c>
      <c r="C120" s="9" t="s">
        <v>233</v>
      </c>
      <c r="D120" s="5">
        <v>1569</v>
      </c>
      <c r="E120" s="5">
        <v>0.36</v>
      </c>
      <c r="F120" s="5">
        <v>0.37</v>
      </c>
    </row>
    <row r="121" spans="1:6" ht="15" customHeight="1" x14ac:dyDescent="0.25">
      <c r="A121" s="5">
        <v>128</v>
      </c>
      <c r="B121" s="9" t="s">
        <v>234</v>
      </c>
      <c r="C121" s="9" t="s">
        <v>235</v>
      </c>
      <c r="D121" s="5">
        <v>484</v>
      </c>
      <c r="E121" s="5">
        <v>0.11</v>
      </c>
      <c r="F121" s="5">
        <v>0.12</v>
      </c>
    </row>
    <row r="122" spans="1:6" ht="15" customHeight="1" x14ac:dyDescent="0.25">
      <c r="A122" s="5">
        <v>129</v>
      </c>
      <c r="B122" s="9" t="s">
        <v>236</v>
      </c>
      <c r="C122" s="9" t="s">
        <v>237</v>
      </c>
      <c r="D122" s="5">
        <v>1784</v>
      </c>
      <c r="E122" s="5">
        <v>0.41</v>
      </c>
      <c r="F122" s="5">
        <v>0.43</v>
      </c>
    </row>
    <row r="123" spans="1:6" ht="15" customHeight="1" x14ac:dyDescent="0.25">
      <c r="A123" s="3" t="s">
        <v>240</v>
      </c>
      <c r="B123" s="6" t="s">
        <v>868</v>
      </c>
      <c r="C123" s="3" t="s">
        <v>241</v>
      </c>
      <c r="D123" s="4">
        <f>SUM(D124:D133)</f>
        <v>15433</v>
      </c>
      <c r="E123" s="4">
        <f>SUM(E124:E133)</f>
        <v>3.5100000000000002</v>
      </c>
      <c r="F123" s="4">
        <f>SUM(F124:F133)</f>
        <v>3.67</v>
      </c>
    </row>
    <row r="124" spans="1:6" ht="15" customHeight="1" x14ac:dyDescent="0.25">
      <c r="A124" s="5">
        <v>130</v>
      </c>
      <c r="B124" s="9" t="s">
        <v>238</v>
      </c>
      <c r="C124" s="9" t="s">
        <v>239</v>
      </c>
      <c r="D124" s="5">
        <v>1003</v>
      </c>
      <c r="E124" s="5">
        <v>0.23</v>
      </c>
      <c r="F124" s="5">
        <v>0.24</v>
      </c>
    </row>
    <row r="125" spans="1:6" ht="15" customHeight="1" x14ac:dyDescent="0.25">
      <c r="A125" s="5">
        <v>131</v>
      </c>
      <c r="B125" s="9" t="s">
        <v>242</v>
      </c>
      <c r="C125" s="9" t="s">
        <v>243</v>
      </c>
      <c r="D125" s="5">
        <v>2021</v>
      </c>
      <c r="E125" s="5">
        <v>0.46</v>
      </c>
      <c r="F125" s="5">
        <v>0.48</v>
      </c>
    </row>
    <row r="126" spans="1:6" ht="15" customHeight="1" x14ac:dyDescent="0.25">
      <c r="A126" s="5">
        <v>132</v>
      </c>
      <c r="B126" s="9" t="s">
        <v>244</v>
      </c>
      <c r="C126" s="9" t="s">
        <v>245</v>
      </c>
      <c r="D126" s="5">
        <v>145</v>
      </c>
      <c r="E126" s="5">
        <v>0.03</v>
      </c>
      <c r="F126" s="5">
        <v>0.03</v>
      </c>
    </row>
    <row r="127" spans="1:6" ht="15" customHeight="1" x14ac:dyDescent="0.25">
      <c r="A127" s="5">
        <v>133</v>
      </c>
      <c r="B127" s="9" t="s">
        <v>246</v>
      </c>
      <c r="C127" s="9" t="s">
        <v>247</v>
      </c>
      <c r="D127" s="5">
        <v>2209</v>
      </c>
      <c r="E127" s="5">
        <v>0.5</v>
      </c>
      <c r="F127" s="5">
        <v>0.53</v>
      </c>
    </row>
    <row r="128" spans="1:6" ht="15" customHeight="1" x14ac:dyDescent="0.25">
      <c r="A128" s="5">
        <v>134</v>
      </c>
      <c r="B128" s="9" t="s">
        <v>248</v>
      </c>
      <c r="C128" s="9" t="s">
        <v>249</v>
      </c>
      <c r="D128" s="5">
        <v>100</v>
      </c>
      <c r="E128" s="5">
        <v>0.02</v>
      </c>
      <c r="F128" s="5">
        <v>0.02</v>
      </c>
    </row>
    <row r="129" spans="1:6" ht="15" customHeight="1" x14ac:dyDescent="0.25">
      <c r="A129" s="5">
        <v>135</v>
      </c>
      <c r="B129" s="9" t="s">
        <v>250</v>
      </c>
      <c r="C129" s="9" t="s">
        <v>251</v>
      </c>
      <c r="D129" s="5">
        <v>1766</v>
      </c>
      <c r="E129" s="5">
        <v>0.4</v>
      </c>
      <c r="F129" s="5">
        <v>0.42</v>
      </c>
    </row>
    <row r="130" spans="1:6" ht="15" customHeight="1" x14ac:dyDescent="0.25">
      <c r="A130" s="5">
        <v>136</v>
      </c>
      <c r="B130" s="9" t="s">
        <v>252</v>
      </c>
      <c r="C130" s="9" t="s">
        <v>253</v>
      </c>
      <c r="D130" s="5">
        <v>132</v>
      </c>
      <c r="E130" s="5">
        <v>0.03</v>
      </c>
      <c r="F130" s="5">
        <v>0.03</v>
      </c>
    </row>
    <row r="131" spans="1:6" ht="15" customHeight="1" x14ac:dyDescent="0.25">
      <c r="A131" s="5">
        <v>137</v>
      </c>
      <c r="B131" s="9" t="s">
        <v>254</v>
      </c>
      <c r="C131" s="9" t="s">
        <v>255</v>
      </c>
      <c r="D131" s="5">
        <v>4245</v>
      </c>
      <c r="E131" s="5">
        <v>0.97</v>
      </c>
      <c r="F131" s="5">
        <v>1.01</v>
      </c>
    </row>
    <row r="132" spans="1:6" ht="15" customHeight="1" x14ac:dyDescent="0.25">
      <c r="A132" s="5">
        <v>138</v>
      </c>
      <c r="B132" s="9" t="s">
        <v>256</v>
      </c>
      <c r="C132" s="9" t="s">
        <v>257</v>
      </c>
      <c r="D132" s="5">
        <v>163</v>
      </c>
      <c r="E132" s="5">
        <v>0.04</v>
      </c>
      <c r="F132" s="5">
        <v>0.04</v>
      </c>
    </row>
    <row r="133" spans="1:6" ht="15" customHeight="1" x14ac:dyDescent="0.25">
      <c r="A133" s="5">
        <v>139</v>
      </c>
      <c r="B133" s="9" t="s">
        <v>258</v>
      </c>
      <c r="C133" s="9" t="s">
        <v>259</v>
      </c>
      <c r="D133" s="5">
        <v>3649</v>
      </c>
      <c r="E133" s="5">
        <v>0.83</v>
      </c>
      <c r="F133" s="5">
        <v>0.87</v>
      </c>
    </row>
    <row r="134" spans="1:6" ht="15" customHeight="1" x14ac:dyDescent="0.25">
      <c r="A134" s="3" t="s">
        <v>264</v>
      </c>
      <c r="B134" s="6" t="s">
        <v>869</v>
      </c>
      <c r="C134" s="3" t="s">
        <v>265</v>
      </c>
      <c r="D134" s="4">
        <f>SUM(D135:D137)</f>
        <v>9103</v>
      </c>
      <c r="E134" s="4">
        <f>SUM(E135:E137)</f>
        <v>2.08</v>
      </c>
      <c r="F134" s="4">
        <f>SUM(F135:F137)</f>
        <v>2.17</v>
      </c>
    </row>
    <row r="135" spans="1:6" ht="15" customHeight="1" x14ac:dyDescent="0.25">
      <c r="A135" s="5">
        <v>140</v>
      </c>
      <c r="B135" s="9" t="s">
        <v>260</v>
      </c>
      <c r="C135" s="9" t="s">
        <v>261</v>
      </c>
      <c r="D135" s="5">
        <v>1963</v>
      </c>
      <c r="E135" s="5">
        <v>0.45</v>
      </c>
      <c r="F135" s="5">
        <v>0.47</v>
      </c>
    </row>
    <row r="136" spans="1:6" ht="15" customHeight="1" x14ac:dyDescent="0.25">
      <c r="A136" s="5">
        <v>141</v>
      </c>
      <c r="B136" s="9" t="s">
        <v>262</v>
      </c>
      <c r="C136" s="9" t="s">
        <v>263</v>
      </c>
      <c r="D136" s="5">
        <v>1431</v>
      </c>
      <c r="E136" s="5">
        <v>0.33</v>
      </c>
      <c r="F136" s="5">
        <v>0.34</v>
      </c>
    </row>
    <row r="137" spans="1:6" ht="15" customHeight="1" x14ac:dyDescent="0.25">
      <c r="A137" s="5">
        <v>142</v>
      </c>
      <c r="B137" s="9" t="s">
        <v>266</v>
      </c>
      <c r="C137" s="9" t="s">
        <v>267</v>
      </c>
      <c r="D137" s="5">
        <v>5709</v>
      </c>
      <c r="E137" s="5">
        <v>1.3</v>
      </c>
      <c r="F137" s="5">
        <v>1.36</v>
      </c>
    </row>
    <row r="138" spans="1:6" ht="15" customHeight="1" x14ac:dyDescent="0.25">
      <c r="A138" s="3" t="s">
        <v>274</v>
      </c>
      <c r="B138" s="6" t="s">
        <v>870</v>
      </c>
      <c r="C138" s="3" t="s">
        <v>275</v>
      </c>
      <c r="D138" s="4">
        <f>SUM(D139:D160)</f>
        <v>68707</v>
      </c>
      <c r="E138" s="4">
        <f>SUM(E139:E160)</f>
        <v>15.64</v>
      </c>
      <c r="F138" s="4">
        <f>SUM(F139:F160)</f>
        <v>16.389999999999997</v>
      </c>
    </row>
    <row r="139" spans="1:6" ht="15" customHeight="1" x14ac:dyDescent="0.25">
      <c r="A139" s="5">
        <v>143</v>
      </c>
      <c r="B139" s="9" t="s">
        <v>268</v>
      </c>
      <c r="C139" s="9" t="s">
        <v>269</v>
      </c>
      <c r="D139" s="5">
        <v>790</v>
      </c>
      <c r="E139" s="5">
        <v>0.18</v>
      </c>
      <c r="F139" s="5">
        <v>0.19</v>
      </c>
    </row>
    <row r="140" spans="1:6" ht="15" customHeight="1" x14ac:dyDescent="0.25">
      <c r="A140" s="5">
        <v>144</v>
      </c>
      <c r="B140" s="9" t="s">
        <v>270</v>
      </c>
      <c r="C140" s="9" t="s">
        <v>271</v>
      </c>
      <c r="D140" s="5">
        <v>403</v>
      </c>
      <c r="E140" s="5">
        <v>0.09</v>
      </c>
      <c r="F140" s="5">
        <v>0.1</v>
      </c>
    </row>
    <row r="141" spans="1:6" ht="15" customHeight="1" x14ac:dyDescent="0.25">
      <c r="A141" s="5">
        <v>145</v>
      </c>
      <c r="B141" s="9" t="s">
        <v>272</v>
      </c>
      <c r="C141" s="9" t="s">
        <v>273</v>
      </c>
      <c r="D141" s="5">
        <v>43141</v>
      </c>
      <c r="E141" s="5">
        <v>9.81</v>
      </c>
      <c r="F141" s="5">
        <v>10.29</v>
      </c>
    </row>
    <row r="142" spans="1:6" ht="15" customHeight="1" x14ac:dyDescent="0.25">
      <c r="A142" s="5">
        <v>146</v>
      </c>
      <c r="B142" s="9" t="s">
        <v>276</v>
      </c>
      <c r="C142" s="9" t="s">
        <v>277</v>
      </c>
      <c r="D142" s="5">
        <v>1298</v>
      </c>
      <c r="E142" s="5">
        <v>0.3</v>
      </c>
      <c r="F142" s="5">
        <v>0.31</v>
      </c>
    </row>
    <row r="143" spans="1:6" ht="15" customHeight="1" x14ac:dyDescent="0.25">
      <c r="A143" s="5">
        <v>147</v>
      </c>
      <c r="B143" s="9" t="s">
        <v>278</v>
      </c>
      <c r="C143" s="9" t="s">
        <v>279</v>
      </c>
      <c r="D143" s="5">
        <v>1109</v>
      </c>
      <c r="E143" s="5">
        <v>0.25</v>
      </c>
      <c r="F143" s="5">
        <v>0.26</v>
      </c>
    </row>
    <row r="144" spans="1:6" ht="15" customHeight="1" x14ac:dyDescent="0.25">
      <c r="A144" s="5">
        <v>148</v>
      </c>
      <c r="B144" s="9" t="s">
        <v>280</v>
      </c>
      <c r="C144" s="9" t="s">
        <v>281</v>
      </c>
      <c r="D144" s="5">
        <v>3214</v>
      </c>
      <c r="E144" s="5">
        <v>0.73</v>
      </c>
      <c r="F144" s="5">
        <v>0.77</v>
      </c>
    </row>
    <row r="145" spans="1:6" ht="15" customHeight="1" x14ac:dyDescent="0.25">
      <c r="A145" s="5">
        <v>149</v>
      </c>
      <c r="B145" s="9" t="s">
        <v>282</v>
      </c>
      <c r="C145" s="9" t="s">
        <v>283</v>
      </c>
      <c r="D145" s="5">
        <v>199</v>
      </c>
      <c r="E145" s="5">
        <v>0.05</v>
      </c>
      <c r="F145" s="5">
        <v>0.05</v>
      </c>
    </row>
    <row r="146" spans="1:6" ht="15" customHeight="1" x14ac:dyDescent="0.25">
      <c r="A146" s="5">
        <v>150</v>
      </c>
      <c r="B146" s="9" t="s">
        <v>284</v>
      </c>
      <c r="C146" s="9" t="s">
        <v>285</v>
      </c>
      <c r="D146" s="5">
        <v>4780</v>
      </c>
      <c r="E146" s="5">
        <v>1.0900000000000001</v>
      </c>
      <c r="F146" s="5">
        <v>1.1399999999999999</v>
      </c>
    </row>
    <row r="147" spans="1:6" ht="15" customHeight="1" x14ac:dyDescent="0.25">
      <c r="A147" s="5">
        <v>151</v>
      </c>
      <c r="B147" s="9" t="s">
        <v>286</v>
      </c>
      <c r="C147" s="9" t="s">
        <v>287</v>
      </c>
      <c r="D147" s="5">
        <v>800</v>
      </c>
      <c r="E147" s="5">
        <v>0.18</v>
      </c>
      <c r="F147" s="5">
        <v>0.19</v>
      </c>
    </row>
    <row r="148" spans="1:6" ht="15" customHeight="1" x14ac:dyDescent="0.25">
      <c r="A148" s="5">
        <v>152</v>
      </c>
      <c r="B148" s="9" t="s">
        <v>288</v>
      </c>
      <c r="C148" s="9" t="s">
        <v>289</v>
      </c>
      <c r="D148" s="5">
        <v>2858</v>
      </c>
      <c r="E148" s="5">
        <v>0.65</v>
      </c>
      <c r="F148" s="5">
        <v>0.68</v>
      </c>
    </row>
    <row r="149" spans="1:6" ht="15" customHeight="1" x14ac:dyDescent="0.25">
      <c r="A149" s="5">
        <v>153</v>
      </c>
      <c r="B149" s="9" t="s">
        <v>290</v>
      </c>
      <c r="C149" s="9" t="s">
        <v>291</v>
      </c>
      <c r="D149" s="5">
        <v>81</v>
      </c>
      <c r="E149" s="5">
        <v>0.02</v>
      </c>
      <c r="F149" s="5">
        <v>0.02</v>
      </c>
    </row>
    <row r="150" spans="1:6" ht="15" customHeight="1" x14ac:dyDescent="0.25">
      <c r="A150" s="5">
        <v>154</v>
      </c>
      <c r="B150" s="9" t="s">
        <v>292</v>
      </c>
      <c r="C150" s="9" t="s">
        <v>293</v>
      </c>
      <c r="D150" s="5">
        <v>742</v>
      </c>
      <c r="E150" s="5">
        <v>0.17</v>
      </c>
      <c r="F150" s="5">
        <v>0.18</v>
      </c>
    </row>
    <row r="151" spans="1:6" ht="15" customHeight="1" x14ac:dyDescent="0.25">
      <c r="A151" s="5">
        <v>155</v>
      </c>
      <c r="B151" s="9" t="s">
        <v>294</v>
      </c>
      <c r="C151" s="9" t="s">
        <v>295</v>
      </c>
      <c r="D151" s="5">
        <v>37</v>
      </c>
      <c r="E151" s="5">
        <v>0.01</v>
      </c>
      <c r="F151" s="5">
        <v>0.01</v>
      </c>
    </row>
    <row r="152" spans="1:6" ht="15" customHeight="1" x14ac:dyDescent="0.25">
      <c r="A152" s="5">
        <v>156</v>
      </c>
      <c r="B152" s="9" t="s">
        <v>296</v>
      </c>
      <c r="C152" s="9" t="s">
        <v>297</v>
      </c>
      <c r="D152" s="5">
        <v>1193</v>
      </c>
      <c r="E152" s="5">
        <v>0.27</v>
      </c>
      <c r="F152" s="5">
        <v>0.28000000000000003</v>
      </c>
    </row>
    <row r="153" spans="1:6" ht="15" customHeight="1" x14ac:dyDescent="0.25">
      <c r="A153" s="5">
        <v>157</v>
      </c>
      <c r="B153" s="9" t="s">
        <v>298</v>
      </c>
      <c r="C153" s="9" t="s">
        <v>299</v>
      </c>
      <c r="D153" s="5">
        <v>585</v>
      </c>
      <c r="E153" s="5">
        <v>0.13</v>
      </c>
      <c r="F153" s="5">
        <v>0.14000000000000001</v>
      </c>
    </row>
    <row r="154" spans="1:6" ht="15" customHeight="1" x14ac:dyDescent="0.25">
      <c r="A154" s="5">
        <v>158</v>
      </c>
      <c r="B154" s="9" t="s">
        <v>300</v>
      </c>
      <c r="C154" s="9" t="s">
        <v>301</v>
      </c>
      <c r="D154" s="5">
        <v>115</v>
      </c>
      <c r="E154" s="5">
        <v>0.03</v>
      </c>
      <c r="F154" s="5">
        <v>0.03</v>
      </c>
    </row>
    <row r="155" spans="1:6" ht="15" customHeight="1" x14ac:dyDescent="0.25">
      <c r="A155" s="5">
        <v>159</v>
      </c>
      <c r="B155" s="9" t="s">
        <v>302</v>
      </c>
      <c r="C155" s="9" t="s">
        <v>303</v>
      </c>
      <c r="D155" s="5">
        <v>92</v>
      </c>
      <c r="E155" s="5">
        <v>0.02</v>
      </c>
      <c r="F155" s="5">
        <v>0.02</v>
      </c>
    </row>
    <row r="156" spans="1:6" ht="15" customHeight="1" x14ac:dyDescent="0.25">
      <c r="A156" s="5">
        <v>160</v>
      </c>
      <c r="B156" s="9" t="s">
        <v>304</v>
      </c>
      <c r="C156" s="9" t="s">
        <v>305</v>
      </c>
      <c r="D156" s="5">
        <v>520</v>
      </c>
      <c r="E156" s="5">
        <v>0.12</v>
      </c>
      <c r="F156" s="5">
        <v>0.12</v>
      </c>
    </row>
    <row r="157" spans="1:6" ht="15" customHeight="1" x14ac:dyDescent="0.25">
      <c r="A157" s="5">
        <v>161</v>
      </c>
      <c r="B157" s="9" t="s">
        <v>306</v>
      </c>
      <c r="C157" s="9" t="s">
        <v>307</v>
      </c>
      <c r="D157" s="5">
        <v>1447</v>
      </c>
      <c r="E157" s="5">
        <v>0.33</v>
      </c>
      <c r="F157" s="5">
        <v>0.35</v>
      </c>
    </row>
    <row r="158" spans="1:6" ht="15" customHeight="1" x14ac:dyDescent="0.25">
      <c r="A158" s="5">
        <v>162</v>
      </c>
      <c r="B158" s="9" t="s">
        <v>308</v>
      </c>
      <c r="C158" s="9" t="s">
        <v>309</v>
      </c>
      <c r="D158" s="5">
        <v>2406</v>
      </c>
      <c r="E158" s="5">
        <v>0.55000000000000004</v>
      </c>
      <c r="F158" s="5">
        <v>0.56999999999999995</v>
      </c>
    </row>
    <row r="159" spans="1:6" ht="15" customHeight="1" x14ac:dyDescent="0.25">
      <c r="A159" s="5">
        <v>163</v>
      </c>
      <c r="B159" s="9" t="s">
        <v>310</v>
      </c>
      <c r="C159" s="9" t="s">
        <v>311</v>
      </c>
      <c r="D159" s="5">
        <v>1947</v>
      </c>
      <c r="E159" s="5">
        <v>0.44</v>
      </c>
      <c r="F159" s="5">
        <v>0.46</v>
      </c>
    </row>
    <row r="160" spans="1:6" ht="15" customHeight="1" x14ac:dyDescent="0.25">
      <c r="A160" s="5">
        <v>164</v>
      </c>
      <c r="B160" s="9" t="s">
        <v>312</v>
      </c>
      <c r="C160" s="9" t="s">
        <v>313</v>
      </c>
      <c r="D160" s="5">
        <v>950</v>
      </c>
      <c r="E160" s="5">
        <v>0.22</v>
      </c>
      <c r="F160" s="5">
        <v>0.23</v>
      </c>
    </row>
    <row r="161" spans="1:6" ht="15" customHeight="1" x14ac:dyDescent="0.25">
      <c r="A161" s="3" t="s">
        <v>322</v>
      </c>
      <c r="B161" s="6" t="s">
        <v>323</v>
      </c>
      <c r="C161" s="3" t="s">
        <v>324</v>
      </c>
      <c r="D161" s="4">
        <f>SUM(D162:D176)</f>
        <v>58222</v>
      </c>
      <c r="E161" s="4">
        <f>SUM(E162:E176)</f>
        <v>13.250000000000004</v>
      </c>
      <c r="F161" s="4">
        <f>SUM(F162:F176)</f>
        <v>13.879999999999999</v>
      </c>
    </row>
    <row r="162" spans="1:6" ht="15" customHeight="1" x14ac:dyDescent="0.25">
      <c r="A162" s="5">
        <v>165</v>
      </c>
      <c r="B162" s="9" t="s">
        <v>314</v>
      </c>
      <c r="C162" s="9" t="s">
        <v>315</v>
      </c>
      <c r="D162" s="5">
        <v>23400</v>
      </c>
      <c r="E162" s="5">
        <v>5.32</v>
      </c>
      <c r="F162" s="5">
        <v>5.58</v>
      </c>
    </row>
    <row r="163" spans="1:6" ht="15" customHeight="1" x14ac:dyDescent="0.25">
      <c r="A163" s="5">
        <v>166</v>
      </c>
      <c r="B163" s="9" t="s">
        <v>316</v>
      </c>
      <c r="C163" s="9" t="s">
        <v>317</v>
      </c>
      <c r="D163" s="5">
        <v>2423</v>
      </c>
      <c r="E163" s="5">
        <v>0.55000000000000004</v>
      </c>
      <c r="F163" s="5">
        <v>0.57999999999999996</v>
      </c>
    </row>
    <row r="164" spans="1:6" ht="15" customHeight="1" x14ac:dyDescent="0.25">
      <c r="A164" s="5">
        <v>167</v>
      </c>
      <c r="B164" s="9" t="s">
        <v>318</v>
      </c>
      <c r="C164" s="9" t="s">
        <v>319</v>
      </c>
      <c r="D164" s="5">
        <v>11441</v>
      </c>
      <c r="E164" s="5">
        <v>2.6</v>
      </c>
      <c r="F164" s="5">
        <v>2.73</v>
      </c>
    </row>
    <row r="165" spans="1:6" ht="15" customHeight="1" x14ac:dyDescent="0.25">
      <c r="A165" s="5">
        <v>168</v>
      </c>
      <c r="B165" s="9" t="s">
        <v>320</v>
      </c>
      <c r="C165" s="9" t="s">
        <v>321</v>
      </c>
      <c r="D165" s="5">
        <v>1123</v>
      </c>
      <c r="E165" s="5">
        <v>0.26</v>
      </c>
      <c r="F165" s="5">
        <v>0.27</v>
      </c>
    </row>
    <row r="166" spans="1:6" ht="15" customHeight="1" x14ac:dyDescent="0.25">
      <c r="A166" s="5">
        <v>169</v>
      </c>
      <c r="B166" s="9" t="s">
        <v>325</v>
      </c>
      <c r="C166" s="9" t="s">
        <v>326</v>
      </c>
      <c r="D166" s="5">
        <v>1312</v>
      </c>
      <c r="E166" s="5">
        <v>0.3</v>
      </c>
      <c r="F166" s="5">
        <v>0.31</v>
      </c>
    </row>
    <row r="167" spans="1:6" ht="15" customHeight="1" x14ac:dyDescent="0.25">
      <c r="A167" s="5">
        <v>170</v>
      </c>
      <c r="B167" s="9" t="s">
        <v>327</v>
      </c>
      <c r="C167" s="9" t="s">
        <v>328</v>
      </c>
      <c r="D167" s="5">
        <v>4944</v>
      </c>
      <c r="E167" s="5">
        <v>1.1200000000000001</v>
      </c>
      <c r="F167" s="5">
        <v>1.18</v>
      </c>
    </row>
    <row r="168" spans="1:6" ht="15" customHeight="1" x14ac:dyDescent="0.25">
      <c r="A168" s="5">
        <v>171</v>
      </c>
      <c r="B168" s="9" t="s">
        <v>329</v>
      </c>
      <c r="C168" s="9" t="s">
        <v>330</v>
      </c>
      <c r="D168" s="5">
        <v>1195</v>
      </c>
      <c r="E168" s="5">
        <v>0.27</v>
      </c>
      <c r="F168" s="5">
        <v>0.28999999999999998</v>
      </c>
    </row>
    <row r="169" spans="1:6" ht="15" customHeight="1" x14ac:dyDescent="0.25">
      <c r="A169" s="5">
        <v>172</v>
      </c>
      <c r="B169" s="9" t="s">
        <v>331</v>
      </c>
      <c r="C169" s="9" t="s">
        <v>332</v>
      </c>
      <c r="D169" s="5">
        <v>2809</v>
      </c>
      <c r="E169" s="5">
        <v>0.64</v>
      </c>
      <c r="F169" s="5">
        <v>0.67</v>
      </c>
    </row>
    <row r="170" spans="1:6" ht="15" customHeight="1" x14ac:dyDescent="0.25">
      <c r="A170" s="5">
        <v>173</v>
      </c>
      <c r="B170" s="9" t="s">
        <v>333</v>
      </c>
      <c r="C170" s="9" t="s">
        <v>334</v>
      </c>
      <c r="D170" s="5">
        <v>179</v>
      </c>
      <c r="E170" s="5">
        <v>0.04</v>
      </c>
      <c r="F170" s="5">
        <v>0.04</v>
      </c>
    </row>
    <row r="171" spans="1:6" ht="15" customHeight="1" x14ac:dyDescent="0.25">
      <c r="A171" s="5">
        <v>174</v>
      </c>
      <c r="B171" s="9" t="s">
        <v>335</v>
      </c>
      <c r="C171" s="9" t="s">
        <v>336</v>
      </c>
      <c r="D171" s="5">
        <v>340</v>
      </c>
      <c r="E171" s="5">
        <v>0.08</v>
      </c>
      <c r="F171" s="5">
        <v>0.08</v>
      </c>
    </row>
    <row r="172" spans="1:6" ht="15" customHeight="1" x14ac:dyDescent="0.25">
      <c r="A172" s="5">
        <v>175</v>
      </c>
      <c r="B172" s="9" t="s">
        <v>337</v>
      </c>
      <c r="C172" s="9" t="s">
        <v>338</v>
      </c>
      <c r="D172" s="5">
        <v>3190</v>
      </c>
      <c r="E172" s="5">
        <v>0.73</v>
      </c>
      <c r="F172" s="5">
        <v>0.76</v>
      </c>
    </row>
    <row r="173" spans="1:6" ht="15" customHeight="1" x14ac:dyDescent="0.25">
      <c r="A173" s="5">
        <v>176</v>
      </c>
      <c r="B173" s="9" t="s">
        <v>339</v>
      </c>
      <c r="C173" s="9" t="s">
        <v>340</v>
      </c>
      <c r="D173" s="5">
        <v>4253</v>
      </c>
      <c r="E173" s="5">
        <v>0.97</v>
      </c>
      <c r="F173" s="5">
        <v>1.01</v>
      </c>
    </row>
    <row r="174" spans="1:6" ht="15" customHeight="1" x14ac:dyDescent="0.25">
      <c r="A174" s="5">
        <v>177</v>
      </c>
      <c r="B174" s="9" t="s">
        <v>341</v>
      </c>
      <c r="C174" s="9" t="s">
        <v>342</v>
      </c>
      <c r="D174" s="5">
        <v>294</v>
      </c>
      <c r="E174" s="5">
        <v>7.0000000000000007E-2</v>
      </c>
      <c r="F174" s="5">
        <v>7.0000000000000007E-2</v>
      </c>
    </row>
    <row r="175" spans="1:6" ht="15" customHeight="1" x14ac:dyDescent="0.25">
      <c r="A175" s="5">
        <v>178</v>
      </c>
      <c r="B175" s="9" t="s">
        <v>343</v>
      </c>
      <c r="C175" s="9" t="s">
        <v>344</v>
      </c>
      <c r="D175" s="5">
        <v>5</v>
      </c>
      <c r="E175" s="5">
        <v>0</v>
      </c>
      <c r="F175" s="5">
        <v>0</v>
      </c>
    </row>
    <row r="176" spans="1:6" ht="15" customHeight="1" x14ac:dyDescent="0.25">
      <c r="A176" s="5">
        <v>179</v>
      </c>
      <c r="B176" s="9" t="s">
        <v>345</v>
      </c>
      <c r="C176" s="9" t="s">
        <v>346</v>
      </c>
      <c r="D176" s="5">
        <v>1314</v>
      </c>
      <c r="E176" s="5">
        <v>0.3</v>
      </c>
      <c r="F176" s="5">
        <v>0.31</v>
      </c>
    </row>
    <row r="177" spans="1:6" ht="15" customHeight="1" x14ac:dyDescent="0.25">
      <c r="A177" s="3" t="s">
        <v>357</v>
      </c>
      <c r="B177" s="6" t="s">
        <v>358</v>
      </c>
      <c r="C177" s="3" t="s">
        <v>359</v>
      </c>
      <c r="D177" s="4">
        <f>SUM(D178:D195)</f>
        <v>19464</v>
      </c>
      <c r="E177" s="4">
        <f>SUM(E178:E195)</f>
        <v>4.43</v>
      </c>
      <c r="F177" s="4">
        <f>SUM(F178:F195)</f>
        <v>4.6599999999999993</v>
      </c>
    </row>
    <row r="178" spans="1:6" ht="15" customHeight="1" x14ac:dyDescent="0.25">
      <c r="A178" s="5">
        <v>180</v>
      </c>
      <c r="B178" s="9" t="s">
        <v>347</v>
      </c>
      <c r="C178" s="9" t="s">
        <v>348</v>
      </c>
      <c r="D178" s="5">
        <v>113</v>
      </c>
      <c r="E178" s="5">
        <v>0.03</v>
      </c>
      <c r="F178" s="5">
        <v>0.03</v>
      </c>
    </row>
    <row r="179" spans="1:6" ht="15" customHeight="1" x14ac:dyDescent="0.25">
      <c r="A179" s="5">
        <v>181</v>
      </c>
      <c r="B179" s="9" t="s">
        <v>349</v>
      </c>
      <c r="C179" s="9" t="s">
        <v>350</v>
      </c>
      <c r="D179" s="5">
        <v>416</v>
      </c>
      <c r="E179" s="5">
        <v>0.09</v>
      </c>
      <c r="F179" s="5">
        <v>0.1</v>
      </c>
    </row>
    <row r="180" spans="1:6" ht="15" customHeight="1" x14ac:dyDescent="0.25">
      <c r="A180" s="5">
        <v>182</v>
      </c>
      <c r="B180" s="9" t="s">
        <v>351</v>
      </c>
      <c r="C180" s="9" t="s">
        <v>352</v>
      </c>
      <c r="D180" s="5">
        <v>313</v>
      </c>
      <c r="E180" s="5">
        <v>7.0000000000000007E-2</v>
      </c>
      <c r="F180" s="5">
        <v>7.0000000000000007E-2</v>
      </c>
    </row>
    <row r="181" spans="1:6" ht="15" customHeight="1" x14ac:dyDescent="0.25">
      <c r="A181" s="5">
        <v>183</v>
      </c>
      <c r="B181" s="9" t="s">
        <v>353</v>
      </c>
      <c r="C181" s="9" t="s">
        <v>354</v>
      </c>
      <c r="D181" s="5">
        <v>241</v>
      </c>
      <c r="E181" s="5">
        <v>0.05</v>
      </c>
      <c r="F181" s="5">
        <v>0.06</v>
      </c>
    </row>
    <row r="182" spans="1:6" ht="15" customHeight="1" x14ac:dyDescent="0.25">
      <c r="A182" s="5">
        <v>184</v>
      </c>
      <c r="B182" s="9" t="s">
        <v>355</v>
      </c>
      <c r="C182" s="9" t="s">
        <v>356</v>
      </c>
      <c r="D182" s="5">
        <v>3290</v>
      </c>
      <c r="E182" s="5">
        <v>0.75</v>
      </c>
      <c r="F182" s="5">
        <v>0.79</v>
      </c>
    </row>
    <row r="183" spans="1:6" ht="15" customHeight="1" x14ac:dyDescent="0.25">
      <c r="A183" s="5">
        <v>185</v>
      </c>
      <c r="B183" s="9" t="s">
        <v>360</v>
      </c>
      <c r="C183" s="9" t="s">
        <v>361</v>
      </c>
      <c r="D183" s="5">
        <v>4597</v>
      </c>
      <c r="E183" s="5">
        <v>1.05</v>
      </c>
      <c r="F183" s="5">
        <v>1.1000000000000001</v>
      </c>
    </row>
    <row r="184" spans="1:6" ht="15" customHeight="1" x14ac:dyDescent="0.25">
      <c r="A184" s="5">
        <v>186</v>
      </c>
      <c r="B184" s="9" t="s">
        <v>362</v>
      </c>
      <c r="C184" s="9" t="s">
        <v>363</v>
      </c>
      <c r="D184" s="5">
        <v>208</v>
      </c>
      <c r="E184" s="5">
        <v>0.05</v>
      </c>
      <c r="F184" s="5">
        <v>0.05</v>
      </c>
    </row>
    <row r="185" spans="1:6" ht="15" customHeight="1" x14ac:dyDescent="0.25">
      <c r="A185" s="5">
        <v>187</v>
      </c>
      <c r="B185" s="9" t="s">
        <v>364</v>
      </c>
      <c r="C185" s="9" t="s">
        <v>365</v>
      </c>
      <c r="D185" s="5">
        <v>1085</v>
      </c>
      <c r="E185" s="5">
        <v>0.25</v>
      </c>
      <c r="F185" s="5">
        <v>0.26</v>
      </c>
    </row>
    <row r="186" spans="1:6" ht="15" customHeight="1" x14ac:dyDescent="0.25">
      <c r="A186" s="5">
        <v>188</v>
      </c>
      <c r="B186" s="9" t="s">
        <v>366</v>
      </c>
      <c r="C186" s="9" t="s">
        <v>367</v>
      </c>
      <c r="D186" s="5">
        <v>570</v>
      </c>
      <c r="E186" s="5">
        <v>0.13</v>
      </c>
      <c r="F186" s="5">
        <v>0.14000000000000001</v>
      </c>
    </row>
    <row r="187" spans="1:6" ht="15" customHeight="1" x14ac:dyDescent="0.25">
      <c r="A187" s="5">
        <v>189</v>
      </c>
      <c r="B187" s="9" t="s">
        <v>368</v>
      </c>
      <c r="C187" s="9" t="s">
        <v>369</v>
      </c>
      <c r="D187" s="5">
        <v>602</v>
      </c>
      <c r="E187" s="5">
        <v>0.14000000000000001</v>
      </c>
      <c r="F187" s="5">
        <v>0.14000000000000001</v>
      </c>
    </row>
    <row r="188" spans="1:6" ht="15" customHeight="1" x14ac:dyDescent="0.25">
      <c r="A188" s="5">
        <v>190</v>
      </c>
      <c r="B188" s="9" t="s">
        <v>370</v>
      </c>
      <c r="C188" s="9" t="s">
        <v>371</v>
      </c>
      <c r="D188" s="5">
        <v>57</v>
      </c>
      <c r="E188" s="5">
        <v>0.01</v>
      </c>
      <c r="F188" s="5">
        <v>0.01</v>
      </c>
    </row>
    <row r="189" spans="1:6" ht="15" customHeight="1" x14ac:dyDescent="0.25">
      <c r="A189" s="5">
        <v>191</v>
      </c>
      <c r="B189" s="9" t="s">
        <v>372</v>
      </c>
      <c r="C189" s="9" t="s">
        <v>373</v>
      </c>
      <c r="D189" s="5">
        <v>275</v>
      </c>
      <c r="E189" s="5">
        <v>0.06</v>
      </c>
      <c r="F189" s="5">
        <v>7.0000000000000007E-2</v>
      </c>
    </row>
    <row r="190" spans="1:6" ht="15" customHeight="1" x14ac:dyDescent="0.25">
      <c r="A190" s="5">
        <v>192</v>
      </c>
      <c r="B190" s="9" t="s">
        <v>374</v>
      </c>
      <c r="C190" s="9" t="s">
        <v>375</v>
      </c>
      <c r="D190" s="5">
        <v>3059</v>
      </c>
      <c r="E190" s="5">
        <v>0.7</v>
      </c>
      <c r="F190" s="5">
        <v>0.73</v>
      </c>
    </row>
    <row r="191" spans="1:6" ht="15" customHeight="1" x14ac:dyDescent="0.25">
      <c r="A191" s="5">
        <v>193</v>
      </c>
      <c r="B191" s="9" t="s">
        <v>376</v>
      </c>
      <c r="C191" s="9" t="s">
        <v>377</v>
      </c>
      <c r="D191" s="5">
        <v>148</v>
      </c>
      <c r="E191" s="5">
        <v>0.03</v>
      </c>
      <c r="F191" s="5">
        <v>0.04</v>
      </c>
    </row>
    <row r="192" spans="1:6" ht="15" customHeight="1" x14ac:dyDescent="0.25">
      <c r="A192" s="5">
        <v>194</v>
      </c>
      <c r="B192" s="9" t="s">
        <v>378</v>
      </c>
      <c r="C192" s="9" t="s">
        <v>379</v>
      </c>
      <c r="D192" s="5">
        <v>1689</v>
      </c>
      <c r="E192" s="5">
        <v>0.38</v>
      </c>
      <c r="F192" s="5">
        <v>0.4</v>
      </c>
    </row>
    <row r="193" spans="1:6" ht="15" customHeight="1" x14ac:dyDescent="0.25">
      <c r="A193" s="5">
        <v>195</v>
      </c>
      <c r="B193" s="9" t="s">
        <v>380</v>
      </c>
      <c r="C193" s="9" t="s">
        <v>381</v>
      </c>
      <c r="D193" s="5">
        <v>1524</v>
      </c>
      <c r="E193" s="5">
        <v>0.35</v>
      </c>
      <c r="F193" s="5">
        <v>0.36</v>
      </c>
    </row>
    <row r="194" spans="1:6" ht="15" customHeight="1" x14ac:dyDescent="0.25">
      <c r="A194" s="5">
        <v>196</v>
      </c>
      <c r="B194" s="9" t="s">
        <v>382</v>
      </c>
      <c r="C194" s="9" t="s">
        <v>383</v>
      </c>
      <c r="D194" s="5">
        <v>239</v>
      </c>
      <c r="E194" s="5">
        <v>0.05</v>
      </c>
      <c r="F194" s="5">
        <v>0.06</v>
      </c>
    </row>
    <row r="195" spans="1:6" ht="15" customHeight="1" x14ac:dyDescent="0.25">
      <c r="A195" s="5">
        <v>197</v>
      </c>
      <c r="B195" s="9" t="s">
        <v>384</v>
      </c>
      <c r="C195" s="9" t="s">
        <v>385</v>
      </c>
      <c r="D195" s="5">
        <v>1038</v>
      </c>
      <c r="E195" s="5">
        <v>0.24</v>
      </c>
      <c r="F195" s="5">
        <v>0.25</v>
      </c>
    </row>
    <row r="196" spans="1:6" ht="15" customHeight="1" x14ac:dyDescent="0.25">
      <c r="A196" s="3" t="s">
        <v>398</v>
      </c>
      <c r="B196" s="6" t="s">
        <v>871</v>
      </c>
      <c r="C196" s="3" t="s">
        <v>399</v>
      </c>
      <c r="D196" s="4">
        <f>SUM(D197:D198)</f>
        <v>11271</v>
      </c>
      <c r="E196" s="4">
        <f>SUM(E197:E198)</f>
        <v>2.56</v>
      </c>
      <c r="F196" s="4">
        <f>SUM(F197:F198)</f>
        <v>2.69</v>
      </c>
    </row>
    <row r="197" spans="1:6" ht="15" customHeight="1" x14ac:dyDescent="0.25">
      <c r="A197" s="5">
        <v>198</v>
      </c>
      <c r="B197" s="9" t="s">
        <v>386</v>
      </c>
      <c r="C197" s="9" t="s">
        <v>387</v>
      </c>
      <c r="D197" s="5">
        <v>4242</v>
      </c>
      <c r="E197" s="5">
        <v>0.96</v>
      </c>
      <c r="F197" s="5">
        <v>1.01</v>
      </c>
    </row>
    <row r="198" spans="1:6" ht="15" customHeight="1" x14ac:dyDescent="0.25">
      <c r="A198" s="5">
        <v>199</v>
      </c>
      <c r="B198" s="9" t="s">
        <v>388</v>
      </c>
      <c r="C198" s="9" t="s">
        <v>389</v>
      </c>
      <c r="D198" s="5">
        <v>7029</v>
      </c>
      <c r="E198" s="5">
        <v>1.6</v>
      </c>
      <c r="F198" s="5">
        <v>1.68</v>
      </c>
    </row>
    <row r="199" spans="1:6" ht="15" customHeight="1" x14ac:dyDescent="0.25">
      <c r="A199" s="3" t="s">
        <v>406</v>
      </c>
      <c r="B199" s="6" t="s">
        <v>872</v>
      </c>
      <c r="C199" s="3" t="s">
        <v>407</v>
      </c>
      <c r="D199" s="4">
        <f>SUM(D200:D210)</f>
        <v>41014</v>
      </c>
      <c r="E199" s="4">
        <f>SUM(E200:E210)</f>
        <v>9.3100000000000023</v>
      </c>
      <c r="F199" s="4">
        <f>SUM(F200:F210)</f>
        <v>9.7800000000000011</v>
      </c>
    </row>
    <row r="200" spans="1:6" ht="15" customHeight="1" x14ac:dyDescent="0.25">
      <c r="A200" s="5">
        <v>200</v>
      </c>
      <c r="B200" s="9" t="s">
        <v>390</v>
      </c>
      <c r="C200" s="9" t="s">
        <v>391</v>
      </c>
      <c r="D200" s="5">
        <v>2478</v>
      </c>
      <c r="E200" s="5">
        <v>0.56000000000000005</v>
      </c>
      <c r="F200" s="5">
        <v>0.59</v>
      </c>
    </row>
    <row r="201" spans="1:6" ht="15" customHeight="1" x14ac:dyDescent="0.25">
      <c r="A201" s="5">
        <v>201</v>
      </c>
      <c r="B201" s="9" t="s">
        <v>392</v>
      </c>
      <c r="C201" s="9" t="s">
        <v>393</v>
      </c>
      <c r="D201" s="5">
        <v>4368</v>
      </c>
      <c r="E201" s="5">
        <v>0.99</v>
      </c>
      <c r="F201" s="5">
        <v>1.04</v>
      </c>
    </row>
    <row r="202" spans="1:6" ht="15" customHeight="1" x14ac:dyDescent="0.25">
      <c r="A202" s="5">
        <v>202</v>
      </c>
      <c r="B202" s="9" t="s">
        <v>394</v>
      </c>
      <c r="C202" s="9" t="s">
        <v>395</v>
      </c>
      <c r="D202" s="5">
        <v>419</v>
      </c>
      <c r="E202" s="5">
        <v>0.1</v>
      </c>
      <c r="F202" s="5">
        <v>0.1</v>
      </c>
    </row>
    <row r="203" spans="1:6" ht="15" customHeight="1" x14ac:dyDescent="0.25">
      <c r="A203" s="5">
        <v>203</v>
      </c>
      <c r="B203" s="9" t="s">
        <v>396</v>
      </c>
      <c r="C203" s="9" t="s">
        <v>397</v>
      </c>
      <c r="D203" s="5">
        <v>4725</v>
      </c>
      <c r="E203" s="5">
        <v>1.07</v>
      </c>
      <c r="F203" s="5">
        <v>1.1299999999999999</v>
      </c>
    </row>
    <row r="204" spans="1:6" ht="15" customHeight="1" x14ac:dyDescent="0.25">
      <c r="A204" s="5">
        <v>204</v>
      </c>
      <c r="B204" s="9" t="s">
        <v>400</v>
      </c>
      <c r="C204" s="9" t="s">
        <v>401</v>
      </c>
      <c r="D204" s="5">
        <v>503</v>
      </c>
      <c r="E204" s="5">
        <v>0.11</v>
      </c>
      <c r="F204" s="5">
        <v>0.12</v>
      </c>
    </row>
    <row r="205" spans="1:6" ht="15" customHeight="1" x14ac:dyDescent="0.25">
      <c r="A205" s="5">
        <v>205</v>
      </c>
      <c r="B205" s="9" t="s">
        <v>402</v>
      </c>
      <c r="C205" s="9" t="s">
        <v>403</v>
      </c>
      <c r="D205" s="5">
        <v>2149</v>
      </c>
      <c r="E205" s="5">
        <v>0.49</v>
      </c>
      <c r="F205" s="5">
        <v>0.51</v>
      </c>
    </row>
    <row r="206" spans="1:6" ht="15" customHeight="1" x14ac:dyDescent="0.25">
      <c r="A206" s="5">
        <v>206</v>
      </c>
      <c r="B206" s="9" t="s">
        <v>404</v>
      </c>
      <c r="C206" s="9" t="s">
        <v>405</v>
      </c>
      <c r="D206" s="5">
        <v>19200</v>
      </c>
      <c r="E206" s="5">
        <v>4.3600000000000003</v>
      </c>
      <c r="F206" s="5">
        <v>4.58</v>
      </c>
    </row>
    <row r="207" spans="1:6" ht="15" customHeight="1" x14ac:dyDescent="0.25">
      <c r="A207" s="5">
        <v>207</v>
      </c>
      <c r="B207" s="9" t="s">
        <v>408</v>
      </c>
      <c r="C207" s="9" t="s">
        <v>409</v>
      </c>
      <c r="D207" s="5">
        <v>4485</v>
      </c>
      <c r="E207" s="5">
        <v>1.02</v>
      </c>
      <c r="F207" s="5">
        <v>1.07</v>
      </c>
    </row>
    <row r="208" spans="1:6" ht="15" customHeight="1" x14ac:dyDescent="0.25">
      <c r="A208" s="5">
        <v>208</v>
      </c>
      <c r="B208" s="9" t="s">
        <v>410</v>
      </c>
      <c r="C208" s="9" t="s">
        <v>411</v>
      </c>
      <c r="D208" s="5">
        <v>2025</v>
      </c>
      <c r="E208" s="5">
        <v>0.46</v>
      </c>
      <c r="F208" s="5">
        <v>0.48</v>
      </c>
    </row>
    <row r="209" spans="1:6" ht="15" customHeight="1" x14ac:dyDescent="0.25">
      <c r="A209" s="5">
        <v>209</v>
      </c>
      <c r="B209" s="9" t="s">
        <v>412</v>
      </c>
      <c r="C209" s="9" t="s">
        <v>413</v>
      </c>
      <c r="D209" s="5">
        <v>40</v>
      </c>
      <c r="E209" s="5">
        <v>0.01</v>
      </c>
      <c r="F209" s="5">
        <v>0.01</v>
      </c>
    </row>
    <row r="210" spans="1:6" ht="15" customHeight="1" x14ac:dyDescent="0.25">
      <c r="A210" s="5">
        <v>210</v>
      </c>
      <c r="B210" s="9" t="s">
        <v>414</v>
      </c>
      <c r="C210" s="9" t="s">
        <v>415</v>
      </c>
      <c r="D210" s="5">
        <v>622</v>
      </c>
      <c r="E210" s="5">
        <v>0.14000000000000001</v>
      </c>
      <c r="F210" s="5">
        <v>0.15</v>
      </c>
    </row>
    <row r="211" spans="1:6" ht="15" customHeight="1" x14ac:dyDescent="0.25">
      <c r="A211" s="3" t="s">
        <v>432</v>
      </c>
      <c r="B211" s="6" t="s">
        <v>873</v>
      </c>
      <c r="C211" s="3" t="s">
        <v>433</v>
      </c>
      <c r="D211" s="4">
        <f>SUM(D212:D234)</f>
        <v>27340</v>
      </c>
      <c r="E211" s="4">
        <f>SUM(E212:E234)</f>
        <v>6.2299999999999978</v>
      </c>
      <c r="F211" s="4">
        <f>SUM(F212:F234)</f>
        <v>6.5199999999999987</v>
      </c>
    </row>
    <row r="212" spans="1:6" ht="15" customHeight="1" x14ac:dyDescent="0.25">
      <c r="A212" s="5">
        <v>211</v>
      </c>
      <c r="B212" s="9" t="s">
        <v>416</v>
      </c>
      <c r="C212" s="9" t="s">
        <v>417</v>
      </c>
      <c r="D212" s="5">
        <v>58</v>
      </c>
      <c r="E212" s="5">
        <v>0.01</v>
      </c>
      <c r="F212" s="5">
        <v>0.01</v>
      </c>
    </row>
    <row r="213" spans="1:6" ht="15" customHeight="1" x14ac:dyDescent="0.25">
      <c r="A213" s="5">
        <v>212</v>
      </c>
      <c r="B213" s="9" t="s">
        <v>418</v>
      </c>
      <c r="C213" s="9" t="s">
        <v>419</v>
      </c>
      <c r="D213" s="5">
        <v>185</v>
      </c>
      <c r="E213" s="5">
        <v>0.04</v>
      </c>
      <c r="F213" s="5">
        <v>0.04</v>
      </c>
    </row>
    <row r="214" spans="1:6" ht="15" customHeight="1" x14ac:dyDescent="0.25">
      <c r="A214" s="5">
        <v>213</v>
      </c>
      <c r="B214" s="9" t="s">
        <v>420</v>
      </c>
      <c r="C214" s="9" t="s">
        <v>421</v>
      </c>
      <c r="D214" s="5">
        <v>327</v>
      </c>
      <c r="E214" s="5">
        <v>7.0000000000000007E-2</v>
      </c>
      <c r="F214" s="5">
        <v>0.08</v>
      </c>
    </row>
    <row r="215" spans="1:6" ht="15" customHeight="1" x14ac:dyDescent="0.25">
      <c r="A215" s="5">
        <v>214</v>
      </c>
      <c r="B215" s="9" t="s">
        <v>422</v>
      </c>
      <c r="C215" s="9" t="s">
        <v>423</v>
      </c>
      <c r="D215" s="5">
        <v>974</v>
      </c>
      <c r="E215" s="5">
        <v>0.22</v>
      </c>
      <c r="F215" s="5">
        <v>0.23</v>
      </c>
    </row>
    <row r="216" spans="1:6" ht="15" customHeight="1" x14ac:dyDescent="0.25">
      <c r="A216" s="5">
        <v>215</v>
      </c>
      <c r="B216" s="9" t="s">
        <v>424</v>
      </c>
      <c r="C216" s="9" t="s">
        <v>425</v>
      </c>
      <c r="D216" s="5">
        <v>2154</v>
      </c>
      <c r="E216" s="5">
        <v>0.49</v>
      </c>
      <c r="F216" s="5">
        <v>0.51</v>
      </c>
    </row>
    <row r="217" spans="1:6" ht="15" customHeight="1" x14ac:dyDescent="0.25">
      <c r="A217" s="5">
        <v>216</v>
      </c>
      <c r="B217" s="9" t="s">
        <v>426</v>
      </c>
      <c r="C217" s="9" t="s">
        <v>427</v>
      </c>
      <c r="D217" s="5">
        <v>6716</v>
      </c>
      <c r="E217" s="5">
        <v>1.53</v>
      </c>
      <c r="F217" s="5">
        <v>1.6</v>
      </c>
    </row>
    <row r="218" spans="1:6" ht="15" customHeight="1" x14ac:dyDescent="0.25">
      <c r="A218" s="5">
        <v>217</v>
      </c>
      <c r="B218" s="9" t="s">
        <v>428</v>
      </c>
      <c r="C218" s="9" t="s">
        <v>429</v>
      </c>
      <c r="D218" s="5">
        <v>7677</v>
      </c>
      <c r="E218" s="5">
        <v>1.75</v>
      </c>
      <c r="F218" s="5">
        <v>1.83</v>
      </c>
    </row>
    <row r="219" spans="1:6" ht="15" customHeight="1" x14ac:dyDescent="0.25">
      <c r="A219" s="5">
        <v>218</v>
      </c>
      <c r="B219" s="9" t="s">
        <v>430</v>
      </c>
      <c r="C219" s="9" t="s">
        <v>431</v>
      </c>
      <c r="D219" s="5">
        <v>5506</v>
      </c>
      <c r="E219" s="5">
        <v>1.25</v>
      </c>
      <c r="F219" s="5">
        <v>1.31</v>
      </c>
    </row>
    <row r="220" spans="1:6" ht="15" customHeight="1" x14ac:dyDescent="0.25">
      <c r="A220" s="5">
        <v>219</v>
      </c>
      <c r="B220" s="9" t="s">
        <v>434</v>
      </c>
      <c r="C220" s="9" t="s">
        <v>435</v>
      </c>
      <c r="D220" s="5">
        <v>361</v>
      </c>
      <c r="E220" s="5">
        <v>0.08</v>
      </c>
      <c r="F220" s="5">
        <v>0.09</v>
      </c>
    </row>
    <row r="221" spans="1:6" ht="15" customHeight="1" x14ac:dyDescent="0.25">
      <c r="A221" s="5">
        <v>220</v>
      </c>
      <c r="B221" s="9" t="s">
        <v>436</v>
      </c>
      <c r="C221" s="9" t="s">
        <v>437</v>
      </c>
      <c r="D221" s="5">
        <v>82</v>
      </c>
      <c r="E221" s="5">
        <v>0.02</v>
      </c>
      <c r="F221" s="5">
        <v>0.02</v>
      </c>
    </row>
    <row r="222" spans="1:6" ht="15" customHeight="1" x14ac:dyDescent="0.25">
      <c r="A222" s="5">
        <v>221</v>
      </c>
      <c r="B222" s="9" t="s">
        <v>438</v>
      </c>
      <c r="C222" s="9" t="s">
        <v>439</v>
      </c>
      <c r="D222" s="5">
        <v>75</v>
      </c>
      <c r="E222" s="5">
        <v>0.02</v>
      </c>
      <c r="F222" s="5">
        <v>0.02</v>
      </c>
    </row>
    <row r="223" spans="1:6" ht="15" customHeight="1" x14ac:dyDescent="0.25">
      <c r="A223" s="5">
        <v>222</v>
      </c>
      <c r="B223" s="9" t="s">
        <v>440</v>
      </c>
      <c r="C223" s="9" t="s">
        <v>441</v>
      </c>
      <c r="D223" s="5">
        <v>696</v>
      </c>
      <c r="E223" s="5">
        <v>0.16</v>
      </c>
      <c r="F223" s="5">
        <v>0.17</v>
      </c>
    </row>
    <row r="224" spans="1:6" ht="15" customHeight="1" x14ac:dyDescent="0.25">
      <c r="A224" s="5">
        <v>223</v>
      </c>
      <c r="B224" s="9" t="s">
        <v>442</v>
      </c>
      <c r="C224" s="9" t="s">
        <v>443</v>
      </c>
      <c r="D224" s="5">
        <v>1380</v>
      </c>
      <c r="E224" s="5">
        <v>0.31</v>
      </c>
      <c r="F224" s="5">
        <v>0.33</v>
      </c>
    </row>
    <row r="225" spans="1:6" ht="15" customHeight="1" x14ac:dyDescent="0.25">
      <c r="A225" s="5">
        <v>224</v>
      </c>
      <c r="B225" s="9" t="s">
        <v>444</v>
      </c>
      <c r="C225" s="9" t="s">
        <v>445</v>
      </c>
      <c r="D225" s="5">
        <v>18</v>
      </c>
      <c r="E225" s="5">
        <v>0</v>
      </c>
      <c r="F225" s="5">
        <v>0</v>
      </c>
    </row>
    <row r="226" spans="1:6" ht="15" customHeight="1" x14ac:dyDescent="0.25">
      <c r="A226" s="5">
        <v>225</v>
      </c>
      <c r="B226" s="9" t="s">
        <v>446</v>
      </c>
      <c r="C226" s="9" t="s">
        <v>447</v>
      </c>
      <c r="D226" s="5">
        <v>39</v>
      </c>
      <c r="E226" s="5">
        <v>0.01</v>
      </c>
      <c r="F226" s="5">
        <v>0.01</v>
      </c>
    </row>
    <row r="227" spans="1:6" ht="15" customHeight="1" x14ac:dyDescent="0.25">
      <c r="A227" s="5">
        <v>226</v>
      </c>
      <c r="B227" s="9" t="s">
        <v>448</v>
      </c>
      <c r="C227" s="9" t="s">
        <v>449</v>
      </c>
      <c r="D227" s="5">
        <v>67</v>
      </c>
      <c r="E227" s="5">
        <v>0.02</v>
      </c>
      <c r="F227" s="5">
        <v>0.02</v>
      </c>
    </row>
    <row r="228" spans="1:6" ht="15" customHeight="1" x14ac:dyDescent="0.25">
      <c r="A228" s="5">
        <v>227</v>
      </c>
      <c r="B228" s="9" t="s">
        <v>450</v>
      </c>
      <c r="C228" s="9" t="s">
        <v>451</v>
      </c>
      <c r="D228" s="5">
        <v>38</v>
      </c>
      <c r="E228" s="5">
        <v>0.01</v>
      </c>
      <c r="F228" s="5">
        <v>0.01</v>
      </c>
    </row>
    <row r="229" spans="1:6" ht="15" customHeight="1" x14ac:dyDescent="0.25">
      <c r="A229" s="5">
        <v>228</v>
      </c>
      <c r="B229" s="9" t="s">
        <v>452</v>
      </c>
      <c r="C229" s="9" t="s">
        <v>453</v>
      </c>
      <c r="D229" s="5">
        <v>68</v>
      </c>
      <c r="E229" s="5">
        <v>0.02</v>
      </c>
      <c r="F229" s="5">
        <v>0.02</v>
      </c>
    </row>
    <row r="230" spans="1:6" ht="15" customHeight="1" x14ac:dyDescent="0.25">
      <c r="A230" s="5">
        <v>229</v>
      </c>
      <c r="B230" s="9" t="s">
        <v>454</v>
      </c>
      <c r="C230" s="9" t="s">
        <v>455</v>
      </c>
      <c r="D230" s="5">
        <v>60</v>
      </c>
      <c r="E230" s="5">
        <v>0.01</v>
      </c>
      <c r="F230" s="5">
        <v>0.01</v>
      </c>
    </row>
    <row r="231" spans="1:6" ht="15" customHeight="1" x14ac:dyDescent="0.25">
      <c r="A231" s="5">
        <v>230</v>
      </c>
      <c r="B231" s="9" t="s">
        <v>456</v>
      </c>
      <c r="C231" s="9" t="s">
        <v>457</v>
      </c>
      <c r="D231" s="5">
        <v>205</v>
      </c>
      <c r="E231" s="5">
        <v>0.05</v>
      </c>
      <c r="F231" s="5">
        <v>0.05</v>
      </c>
    </row>
    <row r="232" spans="1:6" ht="15" customHeight="1" x14ac:dyDescent="0.25">
      <c r="A232" s="5">
        <v>231</v>
      </c>
      <c r="B232" s="9" t="s">
        <v>458</v>
      </c>
      <c r="C232" s="9" t="s">
        <v>459</v>
      </c>
      <c r="D232" s="5">
        <v>160</v>
      </c>
      <c r="E232" s="5">
        <v>0.04</v>
      </c>
      <c r="F232" s="5">
        <v>0.04</v>
      </c>
    </row>
    <row r="233" spans="1:6" ht="15" customHeight="1" x14ac:dyDescent="0.25">
      <c r="A233" s="5">
        <v>232</v>
      </c>
      <c r="B233" s="9" t="s">
        <v>460</v>
      </c>
      <c r="C233" s="9" t="s">
        <v>461</v>
      </c>
      <c r="D233" s="5">
        <v>154</v>
      </c>
      <c r="E233" s="5">
        <v>0.04</v>
      </c>
      <c r="F233" s="5">
        <v>0.04</v>
      </c>
    </row>
    <row r="234" spans="1:6" ht="15" customHeight="1" x14ac:dyDescent="0.25">
      <c r="A234" s="5">
        <v>233</v>
      </c>
      <c r="B234" s="9" t="s">
        <v>462</v>
      </c>
      <c r="C234" s="9" t="s">
        <v>463</v>
      </c>
      <c r="D234" s="5">
        <v>340</v>
      </c>
      <c r="E234" s="5">
        <v>0.08</v>
      </c>
      <c r="F234" s="5">
        <v>0.08</v>
      </c>
    </row>
    <row r="235" spans="1:6" ht="15" customHeight="1" x14ac:dyDescent="0.25">
      <c r="A235" s="3" t="s">
        <v>482</v>
      </c>
      <c r="B235" s="6" t="s">
        <v>874</v>
      </c>
      <c r="C235" s="3" t="s">
        <v>483</v>
      </c>
      <c r="D235" s="4">
        <f>SUM(D236:D243)</f>
        <v>220</v>
      </c>
      <c r="E235" s="4">
        <f>SUM(E236:E243)</f>
        <v>0.04</v>
      </c>
      <c r="F235" s="4">
        <f>SUM(F236:F243)</f>
        <v>0.04</v>
      </c>
    </row>
    <row r="236" spans="1:6" ht="15" customHeight="1" x14ac:dyDescent="0.25">
      <c r="A236" s="5">
        <v>234</v>
      </c>
      <c r="B236" s="9" t="s">
        <v>464</v>
      </c>
      <c r="C236" s="9" t="s">
        <v>465</v>
      </c>
      <c r="D236" s="5">
        <v>10</v>
      </c>
      <c r="E236" s="5">
        <v>0</v>
      </c>
      <c r="F236" s="5">
        <v>0</v>
      </c>
    </row>
    <row r="237" spans="1:6" ht="15" customHeight="1" x14ac:dyDescent="0.25">
      <c r="A237" s="5">
        <v>235</v>
      </c>
      <c r="B237" s="9" t="s">
        <v>466</v>
      </c>
      <c r="C237" s="9" t="s">
        <v>467</v>
      </c>
      <c r="D237" s="5">
        <v>1</v>
      </c>
      <c r="E237" s="5">
        <v>0</v>
      </c>
      <c r="F237" s="5">
        <v>0</v>
      </c>
    </row>
    <row r="238" spans="1:6" ht="15" customHeight="1" x14ac:dyDescent="0.25">
      <c r="A238" s="5">
        <v>236</v>
      </c>
      <c r="B238" s="9" t="s">
        <v>468</v>
      </c>
      <c r="C238" s="9" t="s">
        <v>469</v>
      </c>
      <c r="D238" s="5">
        <v>4</v>
      </c>
      <c r="E238" s="5">
        <v>0</v>
      </c>
      <c r="F238" s="5">
        <v>0</v>
      </c>
    </row>
    <row r="239" spans="1:6" ht="15" customHeight="1" x14ac:dyDescent="0.25">
      <c r="A239" s="5">
        <v>237</v>
      </c>
      <c r="B239" s="9" t="s">
        <v>470</v>
      </c>
      <c r="C239" s="9" t="s">
        <v>471</v>
      </c>
      <c r="D239" s="5">
        <v>6</v>
      </c>
      <c r="E239" s="5">
        <v>0</v>
      </c>
      <c r="F239" s="5">
        <v>0</v>
      </c>
    </row>
    <row r="240" spans="1:6" ht="15" customHeight="1" x14ac:dyDescent="0.25">
      <c r="A240" s="5">
        <v>239</v>
      </c>
      <c r="B240" s="9" t="s">
        <v>474</v>
      </c>
      <c r="C240" s="9" t="s">
        <v>475</v>
      </c>
      <c r="D240" s="5">
        <v>7</v>
      </c>
      <c r="E240" s="5">
        <v>0</v>
      </c>
      <c r="F240" s="5">
        <v>0</v>
      </c>
    </row>
    <row r="241" spans="1:6" ht="15" customHeight="1" x14ac:dyDescent="0.25">
      <c r="A241" s="5">
        <v>242</v>
      </c>
      <c r="B241" s="9" t="s">
        <v>480</v>
      </c>
      <c r="C241" s="9" t="s">
        <v>481</v>
      </c>
      <c r="D241" s="5">
        <v>181</v>
      </c>
      <c r="E241" s="5">
        <v>0.04</v>
      </c>
      <c r="F241" s="5">
        <v>0.04</v>
      </c>
    </row>
    <row r="242" spans="1:6" ht="15" customHeight="1" x14ac:dyDescent="0.25">
      <c r="A242" s="5">
        <v>243</v>
      </c>
      <c r="B242" s="9" t="s">
        <v>484</v>
      </c>
      <c r="C242" s="9" t="s">
        <v>485</v>
      </c>
      <c r="D242" s="5">
        <v>1</v>
      </c>
      <c r="E242" s="5">
        <v>0</v>
      </c>
      <c r="F242" s="5">
        <v>0</v>
      </c>
    </row>
    <row r="243" spans="1:6" ht="15" customHeight="1" x14ac:dyDescent="0.25">
      <c r="A243" s="5">
        <v>244</v>
      </c>
      <c r="B243" s="9" t="s">
        <v>486</v>
      </c>
      <c r="C243" s="9" t="s">
        <v>487</v>
      </c>
      <c r="D243" s="5">
        <v>10</v>
      </c>
      <c r="E243" s="5">
        <v>0</v>
      </c>
      <c r="F243" s="5">
        <v>0</v>
      </c>
    </row>
    <row r="244" spans="1:6" ht="15" customHeight="1" x14ac:dyDescent="0.25">
      <c r="A244" s="92" t="s">
        <v>504</v>
      </c>
      <c r="B244" s="93" t="s">
        <v>788</v>
      </c>
      <c r="C244" s="93" t="s">
        <v>505</v>
      </c>
      <c r="D244" s="92">
        <v>2</v>
      </c>
      <c r="E244" s="92">
        <v>0</v>
      </c>
      <c r="F244" s="92">
        <v>0</v>
      </c>
    </row>
    <row r="245" spans="1:6" ht="15" customHeight="1" x14ac:dyDescent="0.25">
      <c r="A245" s="5">
        <v>250</v>
      </c>
      <c r="B245" s="9" t="s">
        <v>649</v>
      </c>
      <c r="C245" s="9" t="s">
        <v>650</v>
      </c>
      <c r="D245" s="5">
        <v>2</v>
      </c>
      <c r="E245" s="5">
        <v>0</v>
      </c>
      <c r="F245" s="5">
        <v>0</v>
      </c>
    </row>
    <row r="246" spans="1:6" ht="15" customHeight="1" x14ac:dyDescent="0.25">
      <c r="A246" s="3" t="s">
        <v>522</v>
      </c>
      <c r="B246" s="6" t="s">
        <v>915</v>
      </c>
      <c r="C246" s="3" t="s">
        <v>523</v>
      </c>
      <c r="D246" s="4">
        <f>SUM(D247:D258)</f>
        <v>245</v>
      </c>
      <c r="E246" s="4">
        <f>SUM(E247:E258)</f>
        <v>0.05</v>
      </c>
      <c r="F246" s="4">
        <f>SUM(F247:F258)</f>
        <v>6.0000000000000005E-2</v>
      </c>
    </row>
    <row r="247" spans="1:6" ht="15" customHeight="1" x14ac:dyDescent="0.25">
      <c r="A247" s="5">
        <v>254</v>
      </c>
      <c r="B247" s="9" t="s">
        <v>502</v>
      </c>
      <c r="C247" s="9" t="s">
        <v>503</v>
      </c>
      <c r="D247" s="5">
        <v>1</v>
      </c>
      <c r="E247" s="5">
        <v>0</v>
      </c>
      <c r="F247" s="5">
        <v>0</v>
      </c>
    </row>
    <row r="248" spans="1:6" ht="15" customHeight="1" x14ac:dyDescent="0.25">
      <c r="A248" s="5">
        <v>255</v>
      </c>
      <c r="B248" s="9" t="s">
        <v>506</v>
      </c>
      <c r="C248" s="9" t="s">
        <v>507</v>
      </c>
      <c r="D248" s="5">
        <v>13</v>
      </c>
      <c r="E248" s="5">
        <v>0</v>
      </c>
      <c r="F248" s="5">
        <v>0</v>
      </c>
    </row>
    <row r="249" spans="1:6" ht="15" customHeight="1" x14ac:dyDescent="0.25">
      <c r="A249" s="5">
        <v>256</v>
      </c>
      <c r="B249" s="9" t="s">
        <v>508</v>
      </c>
      <c r="C249" s="9" t="s">
        <v>509</v>
      </c>
      <c r="D249" s="5">
        <v>105</v>
      </c>
      <c r="E249" s="5">
        <v>0.02</v>
      </c>
      <c r="F249" s="5">
        <v>0.03</v>
      </c>
    </row>
    <row r="250" spans="1:6" ht="15" customHeight="1" x14ac:dyDescent="0.25">
      <c r="A250" s="5">
        <v>257</v>
      </c>
      <c r="B250" s="9" t="s">
        <v>510</v>
      </c>
      <c r="C250" s="9" t="s">
        <v>511</v>
      </c>
      <c r="D250" s="5">
        <v>4</v>
      </c>
      <c r="E250" s="5">
        <v>0</v>
      </c>
      <c r="F250" s="5">
        <v>0</v>
      </c>
    </row>
    <row r="251" spans="1:6" ht="15" customHeight="1" x14ac:dyDescent="0.25">
      <c r="A251" s="5">
        <v>259</v>
      </c>
      <c r="B251" s="9" t="s">
        <v>514</v>
      </c>
      <c r="C251" s="9" t="s">
        <v>515</v>
      </c>
      <c r="D251" s="5">
        <v>11</v>
      </c>
      <c r="E251" s="5">
        <v>0</v>
      </c>
      <c r="F251" s="5">
        <v>0</v>
      </c>
    </row>
    <row r="252" spans="1:6" ht="15" customHeight="1" x14ac:dyDescent="0.25">
      <c r="A252" s="5">
        <v>260</v>
      </c>
      <c r="B252" s="9" t="s">
        <v>516</v>
      </c>
      <c r="C252" s="9" t="s">
        <v>517</v>
      </c>
      <c r="D252" s="5">
        <v>1</v>
      </c>
      <c r="E252" s="5">
        <v>0</v>
      </c>
      <c r="F252" s="5">
        <v>0</v>
      </c>
    </row>
    <row r="253" spans="1:6" ht="15" customHeight="1" x14ac:dyDescent="0.25">
      <c r="A253" s="5">
        <v>261</v>
      </c>
      <c r="B253" s="9" t="s">
        <v>518</v>
      </c>
      <c r="C253" s="9" t="s">
        <v>519</v>
      </c>
      <c r="D253" s="5">
        <v>37</v>
      </c>
      <c r="E253" s="5">
        <v>0.01</v>
      </c>
      <c r="F253" s="5">
        <v>0.01</v>
      </c>
    </row>
    <row r="254" spans="1:6" ht="15" customHeight="1" x14ac:dyDescent="0.25">
      <c r="A254" s="5">
        <v>262</v>
      </c>
      <c r="B254" s="9" t="s">
        <v>520</v>
      </c>
      <c r="C254" s="9" t="s">
        <v>521</v>
      </c>
      <c r="D254" s="5">
        <v>3</v>
      </c>
      <c r="E254" s="5">
        <v>0</v>
      </c>
      <c r="F254" s="5">
        <v>0</v>
      </c>
    </row>
    <row r="255" spans="1:6" ht="15" customHeight="1" x14ac:dyDescent="0.25">
      <c r="A255" s="5">
        <v>263</v>
      </c>
      <c r="B255" s="9" t="s">
        <v>524</v>
      </c>
      <c r="C255" s="9" t="s">
        <v>525</v>
      </c>
      <c r="D255" s="5">
        <v>5</v>
      </c>
      <c r="E255" s="5">
        <v>0</v>
      </c>
      <c r="F255" s="5">
        <v>0</v>
      </c>
    </row>
    <row r="256" spans="1:6" ht="15" customHeight="1" x14ac:dyDescent="0.25">
      <c r="A256" s="5">
        <v>264</v>
      </c>
      <c r="B256" s="9" t="s">
        <v>526</v>
      </c>
      <c r="C256" s="9" t="s">
        <v>527</v>
      </c>
      <c r="D256" s="5">
        <v>26</v>
      </c>
      <c r="E256" s="5">
        <v>0.01</v>
      </c>
      <c r="F256" s="5">
        <v>0.01</v>
      </c>
    </row>
    <row r="257" spans="1:6" ht="15" customHeight="1" x14ac:dyDescent="0.25">
      <c r="A257" s="5">
        <v>265</v>
      </c>
      <c r="B257" s="9" t="s">
        <v>528</v>
      </c>
      <c r="C257" s="9" t="s">
        <v>529</v>
      </c>
      <c r="D257" s="5">
        <v>30</v>
      </c>
      <c r="E257" s="5">
        <v>0.01</v>
      </c>
      <c r="F257" s="5">
        <v>0.01</v>
      </c>
    </row>
    <row r="258" spans="1:6" ht="15" customHeight="1" x14ac:dyDescent="0.25">
      <c r="A258" s="5">
        <v>266</v>
      </c>
      <c r="B258" s="9" t="s">
        <v>530</v>
      </c>
      <c r="C258" s="9" t="s">
        <v>531</v>
      </c>
      <c r="D258" s="5">
        <v>9</v>
      </c>
      <c r="E258" s="5">
        <v>0</v>
      </c>
      <c r="F258" s="5">
        <v>0</v>
      </c>
    </row>
    <row r="259" spans="1:6" ht="15" customHeight="1" x14ac:dyDescent="0.25">
      <c r="A259" s="3" t="s">
        <v>552</v>
      </c>
      <c r="B259" s="6" t="s">
        <v>876</v>
      </c>
      <c r="C259" s="3" t="s">
        <v>553</v>
      </c>
      <c r="D259" s="4">
        <f>SUM(D260:D263)</f>
        <v>16602</v>
      </c>
      <c r="E259" s="4">
        <f>SUM(E260:E263)</f>
        <v>3.7800000000000002</v>
      </c>
      <c r="F259" s="4">
        <f>SUM(F260:F263)</f>
        <v>3.96</v>
      </c>
    </row>
    <row r="260" spans="1:6" ht="15" customHeight="1" x14ac:dyDescent="0.25">
      <c r="A260" s="5">
        <v>267</v>
      </c>
      <c r="B260" s="9" t="s">
        <v>532</v>
      </c>
      <c r="C260" s="9" t="s">
        <v>533</v>
      </c>
      <c r="D260" s="5">
        <v>3062</v>
      </c>
      <c r="E260" s="5">
        <v>0.7</v>
      </c>
      <c r="F260" s="5">
        <v>0.73</v>
      </c>
    </row>
    <row r="261" spans="1:6" ht="15" customHeight="1" x14ac:dyDescent="0.25">
      <c r="A261" s="5">
        <v>268</v>
      </c>
      <c r="B261" s="9" t="s">
        <v>534</v>
      </c>
      <c r="C261" s="9" t="s">
        <v>535</v>
      </c>
      <c r="D261" s="5">
        <v>2609</v>
      </c>
      <c r="E261" s="5">
        <v>0.59</v>
      </c>
      <c r="F261" s="5">
        <v>0.62</v>
      </c>
    </row>
    <row r="262" spans="1:6" ht="15" customHeight="1" x14ac:dyDescent="0.25">
      <c r="A262" s="5">
        <v>269</v>
      </c>
      <c r="B262" s="9" t="s">
        <v>536</v>
      </c>
      <c r="C262" s="9" t="s">
        <v>537</v>
      </c>
      <c r="D262" s="5">
        <v>254</v>
      </c>
      <c r="E262" s="5">
        <v>0.06</v>
      </c>
      <c r="F262" s="5">
        <v>0.06</v>
      </c>
    </row>
    <row r="263" spans="1:6" ht="15" customHeight="1" x14ac:dyDescent="0.25">
      <c r="A263" s="5">
        <v>270</v>
      </c>
      <c r="B263" s="9" t="s">
        <v>538</v>
      </c>
      <c r="C263" s="9" t="s">
        <v>539</v>
      </c>
      <c r="D263" s="5">
        <v>10677</v>
      </c>
      <c r="E263" s="5">
        <v>2.4300000000000002</v>
      </c>
      <c r="F263" s="5">
        <v>2.5499999999999998</v>
      </c>
    </row>
    <row r="264" spans="1:6" ht="15" customHeight="1" x14ac:dyDescent="0.25">
      <c r="A264" s="3" t="s">
        <v>564</v>
      </c>
      <c r="B264" s="6" t="s">
        <v>877</v>
      </c>
      <c r="C264" s="3" t="s">
        <v>565</v>
      </c>
      <c r="D264" s="4">
        <f>SUM(D265:D283)</f>
        <v>14978</v>
      </c>
      <c r="E264" s="4">
        <f>SUM(E265:E283)</f>
        <v>3.4099999999999997</v>
      </c>
      <c r="F264" s="4">
        <f>SUM(F265:F283)</f>
        <v>3.5999999999999996</v>
      </c>
    </row>
    <row r="265" spans="1:6" ht="15" customHeight="1" x14ac:dyDescent="0.25">
      <c r="A265" s="5">
        <v>271</v>
      </c>
      <c r="B265" s="9" t="s">
        <v>540</v>
      </c>
      <c r="C265" s="9" t="s">
        <v>541</v>
      </c>
      <c r="D265" s="5">
        <v>116</v>
      </c>
      <c r="E265" s="5">
        <v>0.03</v>
      </c>
      <c r="F265" s="5">
        <v>0.03</v>
      </c>
    </row>
    <row r="266" spans="1:6" ht="15" customHeight="1" x14ac:dyDescent="0.25">
      <c r="A266" s="5">
        <v>272</v>
      </c>
      <c r="B266" s="9" t="s">
        <v>542</v>
      </c>
      <c r="C266" s="9" t="s">
        <v>543</v>
      </c>
      <c r="D266" s="5">
        <v>317</v>
      </c>
      <c r="E266" s="5">
        <v>7.0000000000000007E-2</v>
      </c>
      <c r="F266" s="5">
        <v>0.08</v>
      </c>
    </row>
    <row r="267" spans="1:6" ht="15" customHeight="1" x14ac:dyDescent="0.25">
      <c r="A267" s="5">
        <v>273</v>
      </c>
      <c r="B267" s="9" t="s">
        <v>544</v>
      </c>
      <c r="C267" s="9" t="s">
        <v>545</v>
      </c>
      <c r="D267" s="5">
        <v>164</v>
      </c>
      <c r="E267" s="5">
        <v>0.04</v>
      </c>
      <c r="F267" s="5">
        <v>0.04</v>
      </c>
    </row>
    <row r="268" spans="1:6" ht="15" customHeight="1" x14ac:dyDescent="0.25">
      <c r="A268" s="5">
        <v>274</v>
      </c>
      <c r="B268" s="9" t="s">
        <v>546</v>
      </c>
      <c r="C268" s="9" t="s">
        <v>547</v>
      </c>
      <c r="D268" s="5">
        <v>1283</v>
      </c>
      <c r="E268" s="5">
        <v>0.28999999999999998</v>
      </c>
      <c r="F268" s="5">
        <v>0.31</v>
      </c>
    </row>
    <row r="269" spans="1:6" ht="15" customHeight="1" x14ac:dyDescent="0.25">
      <c r="A269" s="5">
        <v>275</v>
      </c>
      <c r="B269" s="9" t="s">
        <v>548</v>
      </c>
      <c r="C269" s="9" t="s">
        <v>549</v>
      </c>
      <c r="D269" s="5">
        <v>11</v>
      </c>
      <c r="E269" s="5">
        <v>0</v>
      </c>
      <c r="F269" s="5">
        <v>0</v>
      </c>
    </row>
    <row r="270" spans="1:6" ht="15" customHeight="1" x14ac:dyDescent="0.25">
      <c r="A270" s="5">
        <v>276</v>
      </c>
      <c r="B270" s="9" t="s">
        <v>550</v>
      </c>
      <c r="C270" s="9" t="s">
        <v>551</v>
      </c>
      <c r="D270" s="5">
        <v>1568</v>
      </c>
      <c r="E270" s="5">
        <v>0.36</v>
      </c>
      <c r="F270" s="5">
        <v>0.37</v>
      </c>
    </row>
    <row r="271" spans="1:6" ht="15" customHeight="1" x14ac:dyDescent="0.25">
      <c r="A271" s="5">
        <v>277</v>
      </c>
      <c r="B271" s="9" t="s">
        <v>554</v>
      </c>
      <c r="C271" s="9" t="s">
        <v>555</v>
      </c>
      <c r="D271" s="5">
        <v>130</v>
      </c>
      <c r="E271" s="5">
        <v>0.03</v>
      </c>
      <c r="F271" s="5">
        <v>0.03</v>
      </c>
    </row>
    <row r="272" spans="1:6" ht="15" customHeight="1" x14ac:dyDescent="0.25">
      <c r="A272" s="5">
        <v>278</v>
      </c>
      <c r="B272" s="9" t="s">
        <v>556</v>
      </c>
      <c r="C272" s="9" t="s">
        <v>557</v>
      </c>
      <c r="D272" s="5">
        <v>78</v>
      </c>
      <c r="E272" s="5">
        <v>0.02</v>
      </c>
      <c r="F272" s="5">
        <v>0.02</v>
      </c>
    </row>
    <row r="273" spans="1:6" ht="15" customHeight="1" x14ac:dyDescent="0.25">
      <c r="A273" s="5">
        <v>279</v>
      </c>
      <c r="B273" s="9" t="s">
        <v>558</v>
      </c>
      <c r="C273" s="9" t="s">
        <v>559</v>
      </c>
      <c r="D273" s="5">
        <v>37</v>
      </c>
      <c r="E273" s="5">
        <v>0.01</v>
      </c>
      <c r="F273" s="5">
        <v>0.01</v>
      </c>
    </row>
    <row r="274" spans="1:6" ht="15" customHeight="1" x14ac:dyDescent="0.25">
      <c r="A274" s="5">
        <v>280</v>
      </c>
      <c r="B274" s="9" t="s">
        <v>560</v>
      </c>
      <c r="C274" s="9" t="s">
        <v>561</v>
      </c>
      <c r="D274" s="5">
        <v>149</v>
      </c>
      <c r="E274" s="5">
        <v>0.03</v>
      </c>
      <c r="F274" s="5">
        <v>0.04</v>
      </c>
    </row>
    <row r="275" spans="1:6" ht="15" customHeight="1" x14ac:dyDescent="0.25">
      <c r="A275" s="5">
        <v>281</v>
      </c>
      <c r="B275" s="9" t="s">
        <v>562</v>
      </c>
      <c r="C275" s="9" t="s">
        <v>563</v>
      </c>
      <c r="D275" s="5">
        <v>8463</v>
      </c>
      <c r="E275" s="5">
        <v>1.92</v>
      </c>
      <c r="F275" s="5">
        <v>2.02</v>
      </c>
    </row>
    <row r="276" spans="1:6" ht="15" customHeight="1" x14ac:dyDescent="0.25">
      <c r="A276" s="5">
        <v>282</v>
      </c>
      <c r="B276" s="9" t="s">
        <v>566</v>
      </c>
      <c r="C276" s="9" t="s">
        <v>567</v>
      </c>
      <c r="D276" s="5">
        <v>820</v>
      </c>
      <c r="E276" s="5">
        <v>0.19</v>
      </c>
      <c r="F276" s="5">
        <v>0.2</v>
      </c>
    </row>
    <row r="277" spans="1:6" ht="15" customHeight="1" x14ac:dyDescent="0.25">
      <c r="A277" s="5">
        <v>283</v>
      </c>
      <c r="B277" s="9" t="s">
        <v>568</v>
      </c>
      <c r="C277" s="9" t="s">
        <v>569</v>
      </c>
      <c r="D277" s="5">
        <v>547</v>
      </c>
      <c r="E277" s="5">
        <v>0.12</v>
      </c>
      <c r="F277" s="5">
        <v>0.13</v>
      </c>
    </row>
    <row r="278" spans="1:6" ht="15" customHeight="1" x14ac:dyDescent="0.25">
      <c r="A278" s="5">
        <v>284</v>
      </c>
      <c r="B278" s="9" t="s">
        <v>570</v>
      </c>
      <c r="C278" s="9" t="s">
        <v>571</v>
      </c>
      <c r="D278" s="5">
        <v>28</v>
      </c>
      <c r="E278" s="5">
        <v>0.01</v>
      </c>
      <c r="F278" s="5">
        <v>0.01</v>
      </c>
    </row>
    <row r="279" spans="1:6" ht="15" customHeight="1" x14ac:dyDescent="0.25">
      <c r="A279" s="5">
        <v>285</v>
      </c>
      <c r="B279" s="9" t="s">
        <v>572</v>
      </c>
      <c r="C279" s="9" t="s">
        <v>573</v>
      </c>
      <c r="D279" s="5">
        <v>108</v>
      </c>
      <c r="E279" s="5">
        <v>0.02</v>
      </c>
      <c r="F279" s="5">
        <v>0.03</v>
      </c>
    </row>
    <row r="280" spans="1:6" ht="15" customHeight="1" x14ac:dyDescent="0.25">
      <c r="A280" s="5">
        <v>286</v>
      </c>
      <c r="B280" s="9" t="s">
        <v>574</v>
      </c>
      <c r="C280" s="9" t="s">
        <v>575</v>
      </c>
      <c r="D280" s="5">
        <v>2</v>
      </c>
      <c r="E280" s="5">
        <v>0</v>
      </c>
      <c r="F280" s="5">
        <v>0</v>
      </c>
    </row>
    <row r="281" spans="1:6" ht="15" customHeight="1" x14ac:dyDescent="0.25">
      <c r="A281" s="5">
        <v>287</v>
      </c>
      <c r="B281" s="9" t="s">
        <v>576</v>
      </c>
      <c r="C281" s="9" t="s">
        <v>577</v>
      </c>
      <c r="D281" s="5">
        <v>791</v>
      </c>
      <c r="E281" s="5">
        <v>0.18</v>
      </c>
      <c r="F281" s="5">
        <v>0.19</v>
      </c>
    </row>
    <row r="282" spans="1:6" ht="15" customHeight="1" x14ac:dyDescent="0.25">
      <c r="A282" s="5">
        <v>288</v>
      </c>
      <c r="B282" s="9" t="s">
        <v>578</v>
      </c>
      <c r="C282" s="9" t="s">
        <v>579</v>
      </c>
      <c r="D282" s="5">
        <v>114</v>
      </c>
      <c r="E282" s="5">
        <v>0.03</v>
      </c>
      <c r="F282" s="5">
        <v>0.03</v>
      </c>
    </row>
    <row r="283" spans="1:6" ht="15" customHeight="1" x14ac:dyDescent="0.25">
      <c r="A283" s="5">
        <v>289</v>
      </c>
      <c r="B283" s="9" t="s">
        <v>580</v>
      </c>
      <c r="C283" s="9" t="s">
        <v>581</v>
      </c>
      <c r="D283" s="5">
        <v>252</v>
      </c>
      <c r="E283" s="5">
        <v>0.06</v>
      </c>
      <c r="F283" s="5">
        <v>0.06</v>
      </c>
    </row>
    <row r="284" spans="1:6" ht="15" customHeight="1" x14ac:dyDescent="0.25">
      <c r="A284" s="3" t="s">
        <v>601</v>
      </c>
      <c r="B284" s="6" t="s">
        <v>878</v>
      </c>
      <c r="C284" s="3" t="s">
        <v>602</v>
      </c>
      <c r="D284" s="4">
        <f>SUM(D285:D293)</f>
        <v>44819</v>
      </c>
      <c r="E284" s="4">
        <f>SUM(E285:E293)</f>
        <v>10.179999999999998</v>
      </c>
      <c r="F284" s="4">
        <f>SUM(F285:F293)</f>
        <v>10.690000000000001</v>
      </c>
    </row>
    <row r="285" spans="1:6" ht="15" customHeight="1" x14ac:dyDescent="0.25">
      <c r="A285" s="5">
        <v>290</v>
      </c>
      <c r="B285" s="9" t="s">
        <v>582</v>
      </c>
      <c r="C285" s="9" t="s">
        <v>583</v>
      </c>
      <c r="D285" s="5">
        <v>36731</v>
      </c>
      <c r="E285" s="5">
        <v>8.35</v>
      </c>
      <c r="F285" s="5">
        <v>8.76</v>
      </c>
    </row>
    <row r="286" spans="1:6" ht="15" customHeight="1" x14ac:dyDescent="0.25">
      <c r="A286" s="5">
        <v>291</v>
      </c>
      <c r="B286" s="9" t="s">
        <v>584</v>
      </c>
      <c r="C286" s="9" t="s">
        <v>585</v>
      </c>
      <c r="D286" s="5">
        <v>245</v>
      </c>
      <c r="E286" s="5">
        <v>0.06</v>
      </c>
      <c r="F286" s="5">
        <v>0.06</v>
      </c>
    </row>
    <row r="287" spans="1:6" ht="15" customHeight="1" x14ac:dyDescent="0.25">
      <c r="A287" s="5">
        <v>292</v>
      </c>
      <c r="B287" s="9" t="s">
        <v>586</v>
      </c>
      <c r="C287" s="9" t="s">
        <v>587</v>
      </c>
      <c r="D287" s="5">
        <v>2309</v>
      </c>
      <c r="E287" s="5">
        <v>0.52</v>
      </c>
      <c r="F287" s="5">
        <v>0.55000000000000004</v>
      </c>
    </row>
    <row r="288" spans="1:6" ht="15" customHeight="1" x14ac:dyDescent="0.25">
      <c r="A288" s="5">
        <v>293</v>
      </c>
      <c r="B288" s="9" t="s">
        <v>588</v>
      </c>
      <c r="C288" s="9" t="s">
        <v>589</v>
      </c>
      <c r="D288" s="5">
        <v>32</v>
      </c>
      <c r="E288" s="5">
        <v>0.01</v>
      </c>
      <c r="F288" s="5">
        <v>0.01</v>
      </c>
    </row>
    <row r="289" spans="1:7" ht="15" customHeight="1" x14ac:dyDescent="0.25">
      <c r="A289" s="5">
        <v>294</v>
      </c>
      <c r="B289" s="9" t="s">
        <v>590</v>
      </c>
      <c r="C289" s="9" t="s">
        <v>591</v>
      </c>
      <c r="D289" s="5">
        <v>44</v>
      </c>
      <c r="E289" s="5">
        <v>0.01</v>
      </c>
      <c r="F289" s="5">
        <v>0.01</v>
      </c>
    </row>
    <row r="290" spans="1:7" ht="15" customHeight="1" x14ac:dyDescent="0.25">
      <c r="A290" s="5">
        <v>295</v>
      </c>
      <c r="B290" s="9" t="s">
        <v>592</v>
      </c>
      <c r="C290" s="9" t="s">
        <v>593</v>
      </c>
      <c r="D290" s="5">
        <v>6</v>
      </c>
      <c r="E290" s="5">
        <v>0</v>
      </c>
      <c r="F290" s="5">
        <v>0</v>
      </c>
    </row>
    <row r="291" spans="1:7" ht="15" customHeight="1" x14ac:dyDescent="0.25">
      <c r="A291" s="5">
        <v>296</v>
      </c>
      <c r="B291" s="9" t="s">
        <v>594</v>
      </c>
      <c r="C291" s="9" t="s">
        <v>595</v>
      </c>
      <c r="D291" s="5">
        <v>6</v>
      </c>
      <c r="E291" s="5">
        <v>0</v>
      </c>
      <c r="F291" s="5">
        <v>0</v>
      </c>
    </row>
    <row r="292" spans="1:7" ht="15" customHeight="1" x14ac:dyDescent="0.25">
      <c r="A292" s="5">
        <v>297</v>
      </c>
      <c r="B292" s="9" t="s">
        <v>596</v>
      </c>
      <c r="C292" s="9" t="s">
        <v>597</v>
      </c>
      <c r="D292" s="5">
        <v>544</v>
      </c>
      <c r="E292" s="5">
        <v>0.12</v>
      </c>
      <c r="F292" s="5">
        <v>0.13</v>
      </c>
      <c r="G292" s="5"/>
    </row>
    <row r="293" spans="1:7" ht="15" customHeight="1" x14ac:dyDescent="0.25">
      <c r="A293" s="5">
        <v>298</v>
      </c>
      <c r="B293" s="9" t="s">
        <v>598</v>
      </c>
      <c r="C293" s="9" t="s">
        <v>599</v>
      </c>
      <c r="D293" s="5">
        <v>4902</v>
      </c>
      <c r="E293" s="5">
        <v>1.1100000000000001</v>
      </c>
      <c r="F293" s="5">
        <v>1.17</v>
      </c>
      <c r="G293" s="5"/>
    </row>
    <row r="294" spans="1:7" ht="15" customHeight="1" x14ac:dyDescent="0.25">
      <c r="A294" s="3" t="s">
        <v>620</v>
      </c>
      <c r="B294" s="6" t="s">
        <v>879</v>
      </c>
      <c r="C294" s="3" t="s">
        <v>603</v>
      </c>
      <c r="D294" s="4">
        <f>SUM(D295:D297)</f>
        <v>26471</v>
      </c>
      <c r="E294" s="4">
        <f>SUM(E295:E297)</f>
        <v>6.01</v>
      </c>
      <c r="F294" s="4">
        <f>SUM(F295:F297)</f>
        <v>6.32</v>
      </c>
      <c r="G294" s="5"/>
    </row>
    <row r="295" spans="1:7" ht="15" customHeight="1" x14ac:dyDescent="0.25">
      <c r="A295" s="5">
        <v>902</v>
      </c>
      <c r="B295" s="9" t="s">
        <v>786</v>
      </c>
      <c r="C295" s="9" t="s">
        <v>600</v>
      </c>
      <c r="D295" s="5">
        <v>26184</v>
      </c>
      <c r="E295" s="5">
        <v>5.95</v>
      </c>
      <c r="F295" s="5">
        <v>6.25</v>
      </c>
      <c r="G295" s="5"/>
    </row>
    <row r="296" spans="1:7" ht="15" customHeight="1" x14ac:dyDescent="0.25">
      <c r="A296" s="5">
        <v>904</v>
      </c>
      <c r="B296" s="9" t="s">
        <v>785</v>
      </c>
      <c r="C296" s="9" t="s">
        <v>773</v>
      </c>
      <c r="D296" s="5">
        <v>279</v>
      </c>
      <c r="E296" s="5">
        <v>0.06</v>
      </c>
      <c r="F296" s="5">
        <v>7.0000000000000007E-2</v>
      </c>
      <c r="G296" s="5"/>
    </row>
    <row r="297" spans="1:7" ht="15" customHeight="1" x14ac:dyDescent="0.25">
      <c r="A297" s="5">
        <v>905</v>
      </c>
      <c r="B297" s="9" t="s">
        <v>784</v>
      </c>
      <c r="C297" s="9" t="s">
        <v>774</v>
      </c>
      <c r="D297" s="5">
        <v>8</v>
      </c>
      <c r="E297" s="5">
        <v>0</v>
      </c>
      <c r="F297" s="5">
        <v>0</v>
      </c>
      <c r="G297" s="5"/>
    </row>
    <row r="298" spans="1:7" ht="20.100000000000001" customHeight="1" x14ac:dyDescent="0.25">
      <c r="A298" s="109"/>
      <c r="B298" s="109" t="s">
        <v>902</v>
      </c>
      <c r="C298" s="109"/>
      <c r="D298" s="109">
        <f>D299+D326+D366+D371+D382+D391+D402+D413+D417+D440+D456+D475+D478++D490++D514+D522+D535+D540+D560+D567</f>
        <v>270601</v>
      </c>
      <c r="E298" s="110">
        <v>100</v>
      </c>
      <c r="F298" s="109">
        <f>F299+F326+F366+F371+F382+F391+F402+F413+F417+F440+F456+F475+F478++F490++F514+F522+F535+F540+F560+F567</f>
        <v>123.85</v>
      </c>
      <c r="G298" s="5"/>
    </row>
    <row r="299" spans="1:7" ht="15" customHeight="1" x14ac:dyDescent="0.25">
      <c r="A299" s="17" t="s">
        <v>0</v>
      </c>
      <c r="B299" s="6" t="s">
        <v>862</v>
      </c>
      <c r="C299" s="3" t="s">
        <v>1</v>
      </c>
      <c r="D299" s="6">
        <f>SUM(D300:D325)</f>
        <v>8009</v>
      </c>
      <c r="E299" s="6">
        <f>SUM(E300:E325)</f>
        <v>2.95</v>
      </c>
      <c r="F299" s="6">
        <f>SUM(F300:F325)</f>
        <v>3.6399999999999997</v>
      </c>
      <c r="G299" s="5"/>
    </row>
    <row r="300" spans="1:7" ht="15" customHeight="1" x14ac:dyDescent="0.25">
      <c r="A300" s="5">
        <v>5</v>
      </c>
      <c r="B300" s="9" t="s">
        <v>6</v>
      </c>
      <c r="C300" s="9" t="s">
        <v>7</v>
      </c>
      <c r="D300" s="5">
        <v>682</v>
      </c>
      <c r="E300" s="5">
        <v>0.25</v>
      </c>
      <c r="F300" s="5">
        <v>0.31</v>
      </c>
      <c r="G300" s="5"/>
    </row>
    <row r="301" spans="1:7" ht="15" customHeight="1" x14ac:dyDescent="0.25">
      <c r="A301" s="5">
        <v>6</v>
      </c>
      <c r="B301" s="9" t="s">
        <v>8</v>
      </c>
      <c r="C301" s="9" t="s">
        <v>621</v>
      </c>
      <c r="D301" s="5">
        <v>467</v>
      </c>
      <c r="E301" s="5">
        <v>0.17</v>
      </c>
      <c r="F301" s="5">
        <v>0.21</v>
      </c>
      <c r="G301" s="5"/>
    </row>
    <row r="302" spans="1:7" ht="15" customHeight="1" x14ac:dyDescent="0.25">
      <c r="A302" s="5">
        <v>7</v>
      </c>
      <c r="B302" s="9" t="s">
        <v>10</v>
      </c>
      <c r="C302" s="9" t="s">
        <v>11</v>
      </c>
      <c r="D302" s="5">
        <v>19</v>
      </c>
      <c r="E302" s="5">
        <v>0.01</v>
      </c>
      <c r="F302" s="5">
        <v>0.01</v>
      </c>
      <c r="G302" s="5"/>
    </row>
    <row r="303" spans="1:7" ht="15" customHeight="1" x14ac:dyDescent="0.25">
      <c r="A303" s="5">
        <v>8</v>
      </c>
      <c r="B303" s="9" t="s">
        <v>12</v>
      </c>
      <c r="C303" s="9" t="s">
        <v>13</v>
      </c>
      <c r="D303" s="5">
        <v>1</v>
      </c>
      <c r="E303" s="5">
        <v>0</v>
      </c>
      <c r="F303" s="5">
        <v>0</v>
      </c>
      <c r="G303" s="5"/>
    </row>
    <row r="304" spans="1:7" ht="15" customHeight="1" x14ac:dyDescent="0.25">
      <c r="A304" s="5">
        <v>10</v>
      </c>
      <c r="B304" s="9" t="s">
        <v>14</v>
      </c>
      <c r="C304" s="9" t="s">
        <v>15</v>
      </c>
      <c r="D304" s="5">
        <v>1</v>
      </c>
      <c r="E304" s="5">
        <v>0</v>
      </c>
      <c r="F304" s="5">
        <v>0</v>
      </c>
      <c r="G304" s="5"/>
    </row>
    <row r="305" spans="1:7" ht="15" customHeight="1" x14ac:dyDescent="0.25">
      <c r="A305" s="5">
        <v>15</v>
      </c>
      <c r="B305" s="9" t="s">
        <v>779</v>
      </c>
      <c r="C305" s="9" t="s">
        <v>769</v>
      </c>
      <c r="D305" s="5">
        <v>9</v>
      </c>
      <c r="E305" s="5">
        <v>0</v>
      </c>
      <c r="F305" s="5">
        <v>0</v>
      </c>
      <c r="G305" s="5"/>
    </row>
    <row r="306" spans="1:7" ht="15" customHeight="1" x14ac:dyDescent="0.25">
      <c r="A306" s="5">
        <v>17</v>
      </c>
      <c r="B306" s="9" t="s">
        <v>18</v>
      </c>
      <c r="C306" s="9" t="s">
        <v>19</v>
      </c>
      <c r="D306" s="5">
        <v>25</v>
      </c>
      <c r="E306" s="5">
        <v>0.01</v>
      </c>
      <c r="F306" s="5">
        <v>0.01</v>
      </c>
      <c r="G306" s="5"/>
    </row>
    <row r="307" spans="1:7" ht="15" customHeight="1" x14ac:dyDescent="0.25">
      <c r="A307" s="5">
        <v>18</v>
      </c>
      <c r="B307" s="9" t="s">
        <v>20</v>
      </c>
      <c r="C307" s="9" t="s">
        <v>21</v>
      </c>
      <c r="D307" s="5">
        <v>450</v>
      </c>
      <c r="E307" s="5">
        <v>0.17</v>
      </c>
      <c r="F307" s="5">
        <v>0.21</v>
      </c>
      <c r="G307" s="5"/>
    </row>
    <row r="308" spans="1:7" ht="15" customHeight="1" x14ac:dyDescent="0.25">
      <c r="A308" s="5">
        <v>20</v>
      </c>
      <c r="B308" s="9" t="s">
        <v>22</v>
      </c>
      <c r="C308" s="9" t="s">
        <v>23</v>
      </c>
      <c r="D308" s="5">
        <v>7</v>
      </c>
      <c r="E308" s="5">
        <v>0</v>
      </c>
      <c r="F308" s="5">
        <v>0</v>
      </c>
      <c r="G308" s="5"/>
    </row>
    <row r="309" spans="1:7" ht="15" customHeight="1" x14ac:dyDescent="0.25">
      <c r="A309" s="5">
        <v>21</v>
      </c>
      <c r="B309" s="9" t="s">
        <v>24</v>
      </c>
      <c r="C309" s="9" t="s">
        <v>25</v>
      </c>
      <c r="D309" s="5">
        <v>5</v>
      </c>
      <c r="E309" s="5">
        <v>0</v>
      </c>
      <c r="F309" s="5">
        <v>0</v>
      </c>
      <c r="G309" s="5"/>
    </row>
    <row r="310" spans="1:7" ht="15" customHeight="1" x14ac:dyDescent="0.25">
      <c r="A310" s="5">
        <v>23</v>
      </c>
      <c r="B310" s="9" t="s">
        <v>28</v>
      </c>
      <c r="C310" s="9" t="s">
        <v>622</v>
      </c>
      <c r="D310" s="5">
        <v>3</v>
      </c>
      <c r="E310" s="5">
        <v>0</v>
      </c>
      <c r="F310" s="5">
        <v>0</v>
      </c>
    </row>
    <row r="311" spans="1:7" ht="15" customHeight="1" x14ac:dyDescent="0.25">
      <c r="A311" s="5">
        <v>24</v>
      </c>
      <c r="B311" s="9" t="s">
        <v>30</v>
      </c>
      <c r="C311" s="9" t="s">
        <v>31</v>
      </c>
      <c r="D311" s="5">
        <v>32</v>
      </c>
      <c r="E311" s="5">
        <v>0.01</v>
      </c>
      <c r="F311" s="5">
        <v>0.01</v>
      </c>
    </row>
    <row r="312" spans="1:7" ht="15" customHeight="1" x14ac:dyDescent="0.25">
      <c r="A312" s="5">
        <v>30</v>
      </c>
      <c r="B312" s="9" t="s">
        <v>36</v>
      </c>
      <c r="C312" s="9" t="s">
        <v>37</v>
      </c>
      <c r="D312" s="5">
        <v>8</v>
      </c>
      <c r="E312" s="5">
        <v>0</v>
      </c>
      <c r="F312" s="5">
        <v>0</v>
      </c>
    </row>
    <row r="313" spans="1:7" ht="15" customHeight="1" x14ac:dyDescent="0.25">
      <c r="A313" s="5">
        <v>33</v>
      </c>
      <c r="B313" s="9" t="s">
        <v>40</v>
      </c>
      <c r="C313" s="9" t="s">
        <v>41</v>
      </c>
      <c r="D313" s="5">
        <v>100</v>
      </c>
      <c r="E313" s="5">
        <v>0.04</v>
      </c>
      <c r="F313" s="5">
        <v>0.05</v>
      </c>
    </row>
    <row r="314" spans="1:7" ht="15" customHeight="1" x14ac:dyDescent="0.25">
      <c r="A314" s="5">
        <v>34</v>
      </c>
      <c r="B314" s="9" t="s">
        <v>42</v>
      </c>
      <c r="C314" s="9" t="s">
        <v>43</v>
      </c>
      <c r="D314" s="5">
        <v>297</v>
      </c>
      <c r="E314" s="5">
        <v>0.11</v>
      </c>
      <c r="F314" s="5">
        <v>0.14000000000000001</v>
      </c>
    </row>
    <row r="315" spans="1:7" ht="15" customHeight="1" x14ac:dyDescent="0.25">
      <c r="A315" s="5">
        <v>35</v>
      </c>
      <c r="B315" s="9" t="s">
        <v>44</v>
      </c>
      <c r="C315" s="9" t="s">
        <v>45</v>
      </c>
      <c r="D315" s="5">
        <v>3</v>
      </c>
      <c r="E315" s="5">
        <v>0</v>
      </c>
      <c r="F315" s="5">
        <v>0</v>
      </c>
    </row>
    <row r="316" spans="1:7" ht="15" customHeight="1" x14ac:dyDescent="0.25">
      <c r="A316" s="5">
        <v>37</v>
      </c>
      <c r="B316" s="9" t="s">
        <v>48</v>
      </c>
      <c r="C316" s="9" t="s">
        <v>49</v>
      </c>
      <c r="D316" s="5">
        <v>5</v>
      </c>
      <c r="E316" s="5">
        <v>0</v>
      </c>
      <c r="F316" s="5">
        <v>0</v>
      </c>
    </row>
    <row r="317" spans="1:7" ht="15" customHeight="1" x14ac:dyDescent="0.25">
      <c r="A317" s="5">
        <v>38</v>
      </c>
      <c r="B317" s="9" t="s">
        <v>50</v>
      </c>
      <c r="C317" s="9" t="s">
        <v>51</v>
      </c>
      <c r="D317" s="5">
        <v>97</v>
      </c>
      <c r="E317" s="5">
        <v>0.04</v>
      </c>
      <c r="F317" s="5">
        <v>0.04</v>
      </c>
    </row>
    <row r="318" spans="1:7" ht="15" customHeight="1" x14ac:dyDescent="0.25">
      <c r="A318" s="5">
        <v>39</v>
      </c>
      <c r="B318" s="9" t="s">
        <v>52</v>
      </c>
      <c r="C318" s="9" t="s">
        <v>53</v>
      </c>
      <c r="D318" s="5">
        <v>31</v>
      </c>
      <c r="E318" s="5">
        <v>0.01</v>
      </c>
      <c r="F318" s="5">
        <v>0.01</v>
      </c>
    </row>
    <row r="319" spans="1:7" ht="15" customHeight="1" x14ac:dyDescent="0.25">
      <c r="A319" s="5">
        <v>40</v>
      </c>
      <c r="B319" s="9" t="s">
        <v>54</v>
      </c>
      <c r="C319" s="9" t="s">
        <v>55</v>
      </c>
      <c r="D319" s="5">
        <v>4</v>
      </c>
      <c r="E319" s="5">
        <v>0</v>
      </c>
      <c r="F319" s="5">
        <v>0</v>
      </c>
    </row>
    <row r="320" spans="1:7" ht="15" customHeight="1" x14ac:dyDescent="0.25">
      <c r="A320" s="5">
        <v>41</v>
      </c>
      <c r="B320" s="9" t="s">
        <v>56</v>
      </c>
      <c r="C320" s="9" t="s">
        <v>57</v>
      </c>
      <c r="D320" s="5">
        <v>5001</v>
      </c>
      <c r="E320" s="5">
        <v>1.85</v>
      </c>
      <c r="F320" s="5">
        <v>2.29</v>
      </c>
    </row>
    <row r="321" spans="1:6" ht="15" customHeight="1" x14ac:dyDescent="0.25">
      <c r="A321" s="5">
        <v>42</v>
      </c>
      <c r="B321" s="9" t="s">
        <v>58</v>
      </c>
      <c r="C321" s="9" t="s">
        <v>59</v>
      </c>
      <c r="D321" s="5">
        <v>670</v>
      </c>
      <c r="E321" s="5">
        <v>0.25</v>
      </c>
      <c r="F321" s="5">
        <v>0.31</v>
      </c>
    </row>
    <row r="322" spans="1:6" ht="15" customHeight="1" x14ac:dyDescent="0.25">
      <c r="A322" s="5">
        <v>48</v>
      </c>
      <c r="B322" s="9" t="s">
        <v>70</v>
      </c>
      <c r="C322" s="9" t="s">
        <v>71</v>
      </c>
      <c r="D322" s="5">
        <v>3</v>
      </c>
      <c r="E322" s="5">
        <v>0</v>
      </c>
      <c r="F322" s="5">
        <v>0</v>
      </c>
    </row>
    <row r="323" spans="1:6" ht="15" customHeight="1" x14ac:dyDescent="0.25">
      <c r="A323" s="5">
        <v>53</v>
      </c>
      <c r="B323" s="9" t="s">
        <v>76</v>
      </c>
      <c r="C323" s="9" t="s">
        <v>77</v>
      </c>
      <c r="D323" s="5">
        <v>10</v>
      </c>
      <c r="E323" s="5">
        <v>0</v>
      </c>
      <c r="F323" s="5">
        <v>0</v>
      </c>
    </row>
    <row r="324" spans="1:6" ht="15" customHeight="1" x14ac:dyDescent="0.25">
      <c r="A324" s="5">
        <v>54</v>
      </c>
      <c r="B324" s="9" t="s">
        <v>78</v>
      </c>
      <c r="C324" s="9" t="s">
        <v>79</v>
      </c>
      <c r="D324" s="5">
        <v>18</v>
      </c>
      <c r="E324" s="5">
        <v>0.01</v>
      </c>
      <c r="F324" s="5">
        <v>0.01</v>
      </c>
    </row>
    <row r="325" spans="1:6" ht="15" customHeight="1" x14ac:dyDescent="0.25">
      <c r="A325" s="5">
        <v>57</v>
      </c>
      <c r="B325" s="9" t="s">
        <v>82</v>
      </c>
      <c r="C325" s="9" t="s">
        <v>83</v>
      </c>
      <c r="D325" s="5">
        <v>61</v>
      </c>
      <c r="E325" s="5">
        <v>0.02</v>
      </c>
      <c r="F325" s="5">
        <v>0.03</v>
      </c>
    </row>
    <row r="326" spans="1:6" ht="15" customHeight="1" x14ac:dyDescent="0.25">
      <c r="A326" s="3" t="s">
        <v>84</v>
      </c>
      <c r="B326" s="6" t="s">
        <v>863</v>
      </c>
      <c r="C326" s="3" t="s">
        <v>85</v>
      </c>
      <c r="D326" s="4">
        <f>SUM(D327:D365)</f>
        <v>8815</v>
      </c>
      <c r="E326" s="4">
        <f>SUM(E327:E365)</f>
        <v>3.2599999999999993</v>
      </c>
      <c r="F326" s="4">
        <f>SUM(F327:F365)</f>
        <v>4.03</v>
      </c>
    </row>
    <row r="327" spans="1:6" ht="15" customHeight="1" x14ac:dyDescent="0.25">
      <c r="A327" s="5">
        <v>58</v>
      </c>
      <c r="B327" s="9" t="s">
        <v>86</v>
      </c>
      <c r="C327" s="9" t="s">
        <v>87</v>
      </c>
      <c r="D327" s="5">
        <v>69</v>
      </c>
      <c r="E327" s="5">
        <v>0.03</v>
      </c>
      <c r="F327" s="5">
        <v>0.03</v>
      </c>
    </row>
    <row r="328" spans="1:6" ht="15" customHeight="1" x14ac:dyDescent="0.25">
      <c r="A328" s="5">
        <v>59</v>
      </c>
      <c r="B328" s="9" t="s">
        <v>88</v>
      </c>
      <c r="C328" s="9" t="s">
        <v>89</v>
      </c>
      <c r="D328" s="5">
        <v>11</v>
      </c>
      <c r="E328" s="5">
        <v>0</v>
      </c>
      <c r="F328" s="5">
        <v>0.01</v>
      </c>
    </row>
    <row r="329" spans="1:6" ht="15" customHeight="1" x14ac:dyDescent="0.25">
      <c r="A329" s="5">
        <v>60</v>
      </c>
      <c r="B329" s="9" t="s">
        <v>90</v>
      </c>
      <c r="C329" s="9" t="s">
        <v>91</v>
      </c>
      <c r="D329" s="5">
        <v>44</v>
      </c>
      <c r="E329" s="5">
        <v>0.02</v>
      </c>
      <c r="F329" s="5">
        <v>0.02</v>
      </c>
    </row>
    <row r="330" spans="1:6" ht="15" customHeight="1" x14ac:dyDescent="0.25">
      <c r="A330" s="5">
        <v>61</v>
      </c>
      <c r="B330" s="9" t="s">
        <v>92</v>
      </c>
      <c r="C330" s="9" t="s">
        <v>93</v>
      </c>
      <c r="D330" s="5">
        <v>242</v>
      </c>
      <c r="E330" s="5">
        <v>0.09</v>
      </c>
      <c r="F330" s="5">
        <v>0.11</v>
      </c>
    </row>
    <row r="331" spans="1:6" ht="15" customHeight="1" x14ac:dyDescent="0.25">
      <c r="A331" s="5">
        <v>62</v>
      </c>
      <c r="B331" s="9" t="s">
        <v>94</v>
      </c>
      <c r="C331" s="9" t="s">
        <v>95</v>
      </c>
      <c r="D331" s="5">
        <v>177</v>
      </c>
      <c r="E331" s="5">
        <v>7.0000000000000007E-2</v>
      </c>
      <c r="F331" s="5">
        <v>0.08</v>
      </c>
    </row>
    <row r="332" spans="1:6" ht="15" customHeight="1" x14ac:dyDescent="0.25">
      <c r="A332" s="5">
        <v>63</v>
      </c>
      <c r="B332" s="9" t="s">
        <v>96</v>
      </c>
      <c r="C332" s="9" t="s">
        <v>97</v>
      </c>
      <c r="D332" s="5">
        <v>14</v>
      </c>
      <c r="E332" s="5">
        <v>0.01</v>
      </c>
      <c r="F332" s="5">
        <v>0.01</v>
      </c>
    </row>
    <row r="333" spans="1:6" ht="15" customHeight="1" x14ac:dyDescent="0.25">
      <c r="A333" s="5">
        <v>64</v>
      </c>
      <c r="B333" s="9" t="s">
        <v>98</v>
      </c>
      <c r="C333" s="9" t="s">
        <v>99</v>
      </c>
      <c r="D333" s="5">
        <v>36</v>
      </c>
      <c r="E333" s="5">
        <v>0.01</v>
      </c>
      <c r="F333" s="5">
        <v>0.02</v>
      </c>
    </row>
    <row r="334" spans="1:6" ht="15" customHeight="1" x14ac:dyDescent="0.25">
      <c r="A334" s="5">
        <v>65</v>
      </c>
      <c r="B334" s="9" t="s">
        <v>100</v>
      </c>
      <c r="C334" s="9" t="s">
        <v>101</v>
      </c>
      <c r="D334" s="5">
        <v>23</v>
      </c>
      <c r="E334" s="5">
        <v>0.01</v>
      </c>
      <c r="F334" s="5">
        <v>0.01</v>
      </c>
    </row>
    <row r="335" spans="1:6" ht="15" customHeight="1" x14ac:dyDescent="0.25">
      <c r="A335" s="5">
        <v>66</v>
      </c>
      <c r="B335" s="9" t="s">
        <v>102</v>
      </c>
      <c r="C335" s="9" t="s">
        <v>103</v>
      </c>
      <c r="D335" s="5">
        <v>41</v>
      </c>
      <c r="E335" s="5">
        <v>0.02</v>
      </c>
      <c r="F335" s="5">
        <v>0.02</v>
      </c>
    </row>
    <row r="336" spans="1:6" ht="15" customHeight="1" x14ac:dyDescent="0.25">
      <c r="A336" s="5">
        <v>67</v>
      </c>
      <c r="B336" s="9" t="s">
        <v>104</v>
      </c>
      <c r="C336" s="9" t="s">
        <v>105</v>
      </c>
      <c r="D336" s="5">
        <v>221</v>
      </c>
      <c r="E336" s="5">
        <v>0.08</v>
      </c>
      <c r="F336" s="5">
        <v>0.1</v>
      </c>
    </row>
    <row r="337" spans="1:6" ht="15" customHeight="1" x14ac:dyDescent="0.25">
      <c r="A337" s="5">
        <v>68</v>
      </c>
      <c r="B337" s="9" t="s">
        <v>106</v>
      </c>
      <c r="C337" s="9" t="s">
        <v>107</v>
      </c>
      <c r="D337" s="5">
        <v>11</v>
      </c>
      <c r="E337" s="5">
        <v>0</v>
      </c>
      <c r="F337" s="5">
        <v>0.01</v>
      </c>
    </row>
    <row r="338" spans="1:6" ht="15" customHeight="1" x14ac:dyDescent="0.25">
      <c r="A338" s="5">
        <v>69</v>
      </c>
      <c r="B338" s="9" t="s">
        <v>108</v>
      </c>
      <c r="C338" s="9" t="s">
        <v>109</v>
      </c>
      <c r="D338" s="5">
        <v>20</v>
      </c>
      <c r="E338" s="5">
        <v>0.01</v>
      </c>
      <c r="F338" s="5">
        <v>0.01</v>
      </c>
    </row>
    <row r="339" spans="1:6" ht="15" customHeight="1" x14ac:dyDescent="0.25">
      <c r="A339" s="5">
        <v>70</v>
      </c>
      <c r="B339" s="9" t="s">
        <v>110</v>
      </c>
      <c r="C339" s="9" t="s">
        <v>111</v>
      </c>
      <c r="D339" s="5">
        <v>140</v>
      </c>
      <c r="E339" s="5">
        <v>0.05</v>
      </c>
      <c r="F339" s="5">
        <v>0.06</v>
      </c>
    </row>
    <row r="340" spans="1:6" ht="15" customHeight="1" x14ac:dyDescent="0.25">
      <c r="A340" s="5">
        <v>71</v>
      </c>
      <c r="B340" s="9" t="s">
        <v>112</v>
      </c>
      <c r="C340" s="9" t="s">
        <v>113</v>
      </c>
      <c r="D340" s="5">
        <v>272</v>
      </c>
      <c r="E340" s="5">
        <v>0.1</v>
      </c>
      <c r="F340" s="5">
        <v>0.12</v>
      </c>
    </row>
    <row r="341" spans="1:6" ht="15" customHeight="1" x14ac:dyDescent="0.25">
      <c r="A341" s="5">
        <v>72</v>
      </c>
      <c r="B341" s="9" t="s">
        <v>114</v>
      </c>
      <c r="C341" s="9" t="s">
        <v>115</v>
      </c>
      <c r="D341" s="5">
        <v>30</v>
      </c>
      <c r="E341" s="5">
        <v>0.01</v>
      </c>
      <c r="F341" s="5">
        <v>0.01</v>
      </c>
    </row>
    <row r="342" spans="1:6" ht="15" customHeight="1" x14ac:dyDescent="0.25">
      <c r="A342" s="5">
        <v>73</v>
      </c>
      <c r="B342" s="9" t="s">
        <v>116</v>
      </c>
      <c r="C342" s="9" t="s">
        <v>117</v>
      </c>
      <c r="D342" s="5">
        <v>634</v>
      </c>
      <c r="E342" s="5">
        <v>0.23</v>
      </c>
      <c r="F342" s="5">
        <v>0.28999999999999998</v>
      </c>
    </row>
    <row r="343" spans="1:6" ht="15" customHeight="1" x14ac:dyDescent="0.25">
      <c r="A343" s="5">
        <v>74</v>
      </c>
      <c r="B343" s="9" t="s">
        <v>118</v>
      </c>
      <c r="C343" s="9" t="s">
        <v>119</v>
      </c>
      <c r="D343" s="5">
        <v>55</v>
      </c>
      <c r="E343" s="5">
        <v>0.02</v>
      </c>
      <c r="F343" s="5">
        <v>0.03</v>
      </c>
    </row>
    <row r="344" spans="1:6" ht="15" customHeight="1" x14ac:dyDescent="0.25">
      <c r="A344" s="5">
        <v>75</v>
      </c>
      <c r="B344" s="9" t="s">
        <v>120</v>
      </c>
      <c r="C344" s="9" t="s">
        <v>121</v>
      </c>
      <c r="D344" s="5">
        <v>66</v>
      </c>
      <c r="E344" s="5">
        <v>0.02</v>
      </c>
      <c r="F344" s="5">
        <v>0.03</v>
      </c>
    </row>
    <row r="345" spans="1:6" ht="15" customHeight="1" x14ac:dyDescent="0.25">
      <c r="A345" s="5">
        <v>76</v>
      </c>
      <c r="B345" s="9" t="s">
        <v>122</v>
      </c>
      <c r="C345" s="9" t="s">
        <v>123</v>
      </c>
      <c r="D345" s="5">
        <v>37</v>
      </c>
      <c r="E345" s="5">
        <v>0.01</v>
      </c>
      <c r="F345" s="5">
        <v>0.02</v>
      </c>
    </row>
    <row r="346" spans="1:6" ht="15" customHeight="1" x14ac:dyDescent="0.25">
      <c r="A346" s="5">
        <v>77</v>
      </c>
      <c r="B346" s="9" t="s">
        <v>124</v>
      </c>
      <c r="C346" s="9" t="s">
        <v>125</v>
      </c>
      <c r="D346" s="5">
        <v>207</v>
      </c>
      <c r="E346" s="5">
        <v>0.08</v>
      </c>
      <c r="F346" s="5">
        <v>0.09</v>
      </c>
    </row>
    <row r="347" spans="1:6" ht="15" customHeight="1" x14ac:dyDescent="0.25">
      <c r="A347" s="5">
        <v>78</v>
      </c>
      <c r="B347" s="9" t="s">
        <v>126</v>
      </c>
      <c r="C347" s="9" t="s">
        <v>127</v>
      </c>
      <c r="D347" s="5">
        <v>60</v>
      </c>
      <c r="E347" s="5">
        <v>0.02</v>
      </c>
      <c r="F347" s="5">
        <v>0.03</v>
      </c>
    </row>
    <row r="348" spans="1:6" ht="15" customHeight="1" x14ac:dyDescent="0.25">
      <c r="A348" s="5">
        <v>79</v>
      </c>
      <c r="B348" s="9" t="s">
        <v>128</v>
      </c>
      <c r="C348" s="9" t="s">
        <v>129</v>
      </c>
      <c r="D348" s="5">
        <v>138</v>
      </c>
      <c r="E348" s="5">
        <v>0.05</v>
      </c>
      <c r="F348" s="5">
        <v>0.06</v>
      </c>
    </row>
    <row r="349" spans="1:6" ht="15" customHeight="1" x14ac:dyDescent="0.25">
      <c r="A349" s="5">
        <v>80</v>
      </c>
      <c r="B349" s="9" t="s">
        <v>130</v>
      </c>
      <c r="C349" s="9" t="s">
        <v>131</v>
      </c>
      <c r="D349" s="5">
        <v>105</v>
      </c>
      <c r="E349" s="5">
        <v>0.04</v>
      </c>
      <c r="F349" s="5">
        <v>0.05</v>
      </c>
    </row>
    <row r="350" spans="1:6" ht="15" customHeight="1" x14ac:dyDescent="0.25">
      <c r="A350" s="5">
        <v>81</v>
      </c>
      <c r="B350" s="9" t="s">
        <v>132</v>
      </c>
      <c r="C350" s="9" t="s">
        <v>133</v>
      </c>
      <c r="D350" s="5">
        <v>9</v>
      </c>
      <c r="E350" s="5">
        <v>0</v>
      </c>
      <c r="F350" s="5">
        <v>0</v>
      </c>
    </row>
    <row r="351" spans="1:6" ht="15" customHeight="1" x14ac:dyDescent="0.25">
      <c r="A351" s="5">
        <v>82</v>
      </c>
      <c r="B351" s="9" t="s">
        <v>134</v>
      </c>
      <c r="C351" s="9" t="s">
        <v>135</v>
      </c>
      <c r="D351" s="5">
        <v>31</v>
      </c>
      <c r="E351" s="5">
        <v>0.01</v>
      </c>
      <c r="F351" s="5">
        <v>0.01</v>
      </c>
    </row>
    <row r="352" spans="1:6" ht="15" customHeight="1" x14ac:dyDescent="0.25">
      <c r="A352" s="5">
        <v>83</v>
      </c>
      <c r="B352" s="9" t="s">
        <v>136</v>
      </c>
      <c r="C352" s="9" t="s">
        <v>137</v>
      </c>
      <c r="D352" s="5">
        <v>4</v>
      </c>
      <c r="E352" s="5">
        <v>0</v>
      </c>
      <c r="F352" s="5">
        <v>0</v>
      </c>
    </row>
    <row r="353" spans="1:6" ht="15" customHeight="1" x14ac:dyDescent="0.25">
      <c r="A353" s="5">
        <v>84</v>
      </c>
      <c r="B353" s="9" t="s">
        <v>138</v>
      </c>
      <c r="C353" s="9" t="s">
        <v>139</v>
      </c>
      <c r="D353" s="5">
        <v>477</v>
      </c>
      <c r="E353" s="5">
        <v>0.18</v>
      </c>
      <c r="F353" s="5">
        <v>0.22</v>
      </c>
    </row>
    <row r="354" spans="1:6" ht="15" customHeight="1" x14ac:dyDescent="0.25">
      <c r="A354" s="5">
        <v>85</v>
      </c>
      <c r="B354" s="9" t="s">
        <v>140</v>
      </c>
      <c r="C354" s="9" t="s">
        <v>141</v>
      </c>
      <c r="D354" s="5">
        <v>28</v>
      </c>
      <c r="E354" s="5">
        <v>0.01</v>
      </c>
      <c r="F354" s="5">
        <v>0.01</v>
      </c>
    </row>
    <row r="355" spans="1:6" ht="15" customHeight="1" x14ac:dyDescent="0.25">
      <c r="A355" s="5">
        <v>86</v>
      </c>
      <c r="B355" s="9" t="s">
        <v>142</v>
      </c>
      <c r="C355" s="9" t="s">
        <v>143</v>
      </c>
      <c r="D355" s="5">
        <v>84</v>
      </c>
      <c r="E355" s="5">
        <v>0.03</v>
      </c>
      <c r="F355" s="5">
        <v>0.04</v>
      </c>
    </row>
    <row r="356" spans="1:6" ht="15" customHeight="1" x14ac:dyDescent="0.25">
      <c r="A356" s="5">
        <v>87</v>
      </c>
      <c r="B356" s="9" t="s">
        <v>144</v>
      </c>
      <c r="C356" s="9" t="s">
        <v>145</v>
      </c>
      <c r="D356" s="5">
        <v>73</v>
      </c>
      <c r="E356" s="5">
        <v>0.03</v>
      </c>
      <c r="F356" s="5">
        <v>0.03</v>
      </c>
    </row>
    <row r="357" spans="1:6" ht="15" customHeight="1" x14ac:dyDescent="0.25">
      <c r="A357" s="5">
        <v>88</v>
      </c>
      <c r="B357" s="9" t="s">
        <v>146</v>
      </c>
      <c r="C357" s="9" t="s">
        <v>147</v>
      </c>
      <c r="D357" s="5">
        <v>25</v>
      </c>
      <c r="E357" s="5">
        <v>0.01</v>
      </c>
      <c r="F357" s="5">
        <v>0.01</v>
      </c>
    </row>
    <row r="358" spans="1:6" ht="15" customHeight="1" x14ac:dyDescent="0.25">
      <c r="A358" s="5">
        <v>89</v>
      </c>
      <c r="B358" s="9" t="s">
        <v>148</v>
      </c>
      <c r="C358" s="9" t="s">
        <v>149</v>
      </c>
      <c r="D358" s="5">
        <v>1</v>
      </c>
      <c r="E358" s="5">
        <v>0</v>
      </c>
      <c r="F358" s="5">
        <v>0</v>
      </c>
    </row>
    <row r="359" spans="1:6" ht="15" customHeight="1" x14ac:dyDescent="0.25">
      <c r="A359" s="5">
        <v>90</v>
      </c>
      <c r="B359" s="9" t="s">
        <v>150</v>
      </c>
      <c r="C359" s="9" t="s">
        <v>151</v>
      </c>
      <c r="D359" s="5">
        <v>2724</v>
      </c>
      <c r="E359" s="5">
        <v>1.01</v>
      </c>
      <c r="F359" s="5">
        <v>1.25</v>
      </c>
    </row>
    <row r="360" spans="1:6" ht="15" customHeight="1" x14ac:dyDescent="0.25">
      <c r="A360" s="5">
        <v>91</v>
      </c>
      <c r="B360" s="9" t="s">
        <v>152</v>
      </c>
      <c r="C360" s="9" t="s">
        <v>153</v>
      </c>
      <c r="D360" s="5">
        <v>234</v>
      </c>
      <c r="E360" s="5">
        <v>0.09</v>
      </c>
      <c r="F360" s="5">
        <v>0.11</v>
      </c>
    </row>
    <row r="361" spans="1:6" ht="15" customHeight="1" x14ac:dyDescent="0.25">
      <c r="A361" s="5">
        <v>92</v>
      </c>
      <c r="B361" s="9" t="s">
        <v>154</v>
      </c>
      <c r="C361" s="9" t="s">
        <v>155</v>
      </c>
      <c r="D361" s="5">
        <v>94</v>
      </c>
      <c r="E361" s="5">
        <v>0.03</v>
      </c>
      <c r="F361" s="5">
        <v>0.04</v>
      </c>
    </row>
    <row r="362" spans="1:6" ht="15" customHeight="1" x14ac:dyDescent="0.25">
      <c r="A362" s="5">
        <v>93</v>
      </c>
      <c r="B362" s="9" t="s">
        <v>156</v>
      </c>
      <c r="C362" s="9" t="s">
        <v>157</v>
      </c>
      <c r="D362" s="5">
        <v>28</v>
      </c>
      <c r="E362" s="5">
        <v>0.01</v>
      </c>
      <c r="F362" s="5">
        <v>0.01</v>
      </c>
    </row>
    <row r="363" spans="1:6" ht="15" customHeight="1" x14ac:dyDescent="0.25">
      <c r="A363" s="5">
        <v>94</v>
      </c>
      <c r="B363" s="9" t="s">
        <v>158</v>
      </c>
      <c r="C363" s="9" t="s">
        <v>159</v>
      </c>
      <c r="D363" s="5">
        <v>35</v>
      </c>
      <c r="E363" s="5">
        <v>0.01</v>
      </c>
      <c r="F363" s="5">
        <v>0.02</v>
      </c>
    </row>
    <row r="364" spans="1:6" ht="15" customHeight="1" x14ac:dyDescent="0.25">
      <c r="A364" s="5">
        <v>95</v>
      </c>
      <c r="B364" s="9" t="s">
        <v>160</v>
      </c>
      <c r="C364" s="9" t="s">
        <v>161</v>
      </c>
      <c r="D364" s="5">
        <v>51</v>
      </c>
      <c r="E364" s="5">
        <v>0.02</v>
      </c>
      <c r="F364" s="5">
        <v>0.02</v>
      </c>
    </row>
    <row r="365" spans="1:6" ht="15" customHeight="1" x14ac:dyDescent="0.25">
      <c r="A365" s="5">
        <v>96</v>
      </c>
      <c r="B365" s="9" t="s">
        <v>162</v>
      </c>
      <c r="C365" s="9" t="s">
        <v>163</v>
      </c>
      <c r="D365" s="5">
        <v>2264</v>
      </c>
      <c r="E365" s="5">
        <v>0.84</v>
      </c>
      <c r="F365" s="5">
        <v>1.04</v>
      </c>
    </row>
    <row r="366" spans="1:6" ht="15" customHeight="1" x14ac:dyDescent="0.25">
      <c r="A366" s="3" t="s">
        <v>164</v>
      </c>
      <c r="B366" s="2" t="s">
        <v>864</v>
      </c>
      <c r="C366" s="3" t="s">
        <v>165</v>
      </c>
      <c r="D366" s="4">
        <f>SUM(D367:D370)</f>
        <v>3344</v>
      </c>
      <c r="E366" s="4">
        <f>SUM(E367:E370)</f>
        <v>1.24</v>
      </c>
      <c r="F366" s="4">
        <f>SUM(F367:F370)</f>
        <v>1.53</v>
      </c>
    </row>
    <row r="367" spans="1:6" ht="15" customHeight="1" x14ac:dyDescent="0.25">
      <c r="A367" s="5">
        <v>97</v>
      </c>
      <c r="B367" s="9" t="s">
        <v>166</v>
      </c>
      <c r="C367" s="9" t="s">
        <v>167</v>
      </c>
      <c r="D367" s="5">
        <v>1883</v>
      </c>
      <c r="E367" s="5">
        <v>0.7</v>
      </c>
      <c r="F367" s="5">
        <v>0.86</v>
      </c>
    </row>
    <row r="368" spans="1:6" ht="15" customHeight="1" x14ac:dyDescent="0.25">
      <c r="A368" s="5">
        <v>98</v>
      </c>
      <c r="B368" s="9" t="s">
        <v>168</v>
      </c>
      <c r="C368" s="9" t="s">
        <v>169</v>
      </c>
      <c r="D368" s="5">
        <v>541</v>
      </c>
      <c r="E368" s="5">
        <v>0.2</v>
      </c>
      <c r="F368" s="5">
        <v>0.25</v>
      </c>
    </row>
    <row r="369" spans="1:6" ht="15" customHeight="1" x14ac:dyDescent="0.25">
      <c r="A369" s="5">
        <v>99</v>
      </c>
      <c r="B369" s="9" t="s">
        <v>170</v>
      </c>
      <c r="C369" s="9" t="s">
        <v>171</v>
      </c>
      <c r="D369" s="5">
        <v>735</v>
      </c>
      <c r="E369" s="5">
        <v>0.27</v>
      </c>
      <c r="F369" s="5">
        <v>0.34</v>
      </c>
    </row>
    <row r="370" spans="1:6" ht="15" customHeight="1" x14ac:dyDescent="0.25">
      <c r="A370" s="5">
        <v>100</v>
      </c>
      <c r="B370" s="9" t="s">
        <v>172</v>
      </c>
      <c r="C370" s="9" t="s">
        <v>173</v>
      </c>
      <c r="D370" s="5">
        <v>185</v>
      </c>
      <c r="E370" s="5">
        <v>7.0000000000000007E-2</v>
      </c>
      <c r="F370" s="5">
        <v>0.08</v>
      </c>
    </row>
    <row r="371" spans="1:6" ht="15" customHeight="1" x14ac:dyDescent="0.25">
      <c r="A371" s="3" t="s">
        <v>174</v>
      </c>
      <c r="B371" s="6" t="s">
        <v>865</v>
      </c>
      <c r="C371" s="3" t="s">
        <v>175</v>
      </c>
      <c r="D371" s="4">
        <f>SUM(D372:D381)</f>
        <v>20994</v>
      </c>
      <c r="E371" s="4">
        <f>SUM(E372:E381)</f>
        <v>7.75</v>
      </c>
      <c r="F371" s="4">
        <f>SUM(F372:F381)</f>
        <v>9.61</v>
      </c>
    </row>
    <row r="372" spans="1:6" ht="15" customHeight="1" x14ac:dyDescent="0.25">
      <c r="A372" s="5">
        <v>101</v>
      </c>
      <c r="B372" s="9" t="s">
        <v>176</v>
      </c>
      <c r="C372" s="9" t="s">
        <v>177</v>
      </c>
      <c r="D372" s="5">
        <v>195</v>
      </c>
      <c r="E372" s="5">
        <v>7.0000000000000007E-2</v>
      </c>
      <c r="F372" s="5">
        <v>0.09</v>
      </c>
    </row>
    <row r="373" spans="1:6" ht="15" customHeight="1" x14ac:dyDescent="0.25">
      <c r="A373" s="5">
        <v>102</v>
      </c>
      <c r="B373" s="9" t="s">
        <v>178</v>
      </c>
      <c r="C373" s="9" t="s">
        <v>179</v>
      </c>
      <c r="D373" s="5">
        <v>357</v>
      </c>
      <c r="E373" s="5">
        <v>0.13</v>
      </c>
      <c r="F373" s="5">
        <v>0.16</v>
      </c>
    </row>
    <row r="374" spans="1:6" ht="15" customHeight="1" x14ac:dyDescent="0.25">
      <c r="A374" s="5">
        <v>103</v>
      </c>
      <c r="B374" s="9" t="s">
        <v>180</v>
      </c>
      <c r="C374" s="9" t="s">
        <v>181</v>
      </c>
      <c r="D374" s="5">
        <v>5430</v>
      </c>
      <c r="E374" s="5">
        <v>2.0099999999999998</v>
      </c>
      <c r="F374" s="5">
        <v>2.4900000000000002</v>
      </c>
    </row>
    <row r="375" spans="1:6" ht="15" customHeight="1" x14ac:dyDescent="0.25">
      <c r="A375" s="5">
        <v>104</v>
      </c>
      <c r="B375" s="9" t="s">
        <v>182</v>
      </c>
      <c r="C375" s="9" t="s">
        <v>183</v>
      </c>
      <c r="D375" s="5">
        <v>4738</v>
      </c>
      <c r="E375" s="5">
        <v>1.75</v>
      </c>
      <c r="F375" s="5">
        <v>2.17</v>
      </c>
    </row>
    <row r="376" spans="1:6" ht="15" customHeight="1" x14ac:dyDescent="0.25">
      <c r="A376" s="5">
        <v>105</v>
      </c>
      <c r="B376" s="9" t="s">
        <v>184</v>
      </c>
      <c r="C376" s="9" t="s">
        <v>185</v>
      </c>
      <c r="D376" s="5">
        <v>255</v>
      </c>
      <c r="E376" s="5">
        <v>0.09</v>
      </c>
      <c r="F376" s="5">
        <v>0.12</v>
      </c>
    </row>
    <row r="377" spans="1:6" ht="15" customHeight="1" x14ac:dyDescent="0.25">
      <c r="A377" s="5">
        <v>106</v>
      </c>
      <c r="B377" s="9" t="s">
        <v>186</v>
      </c>
      <c r="C377" s="9" t="s">
        <v>187</v>
      </c>
      <c r="D377" s="5">
        <v>10</v>
      </c>
      <c r="E377" s="5">
        <v>0</v>
      </c>
      <c r="F377" s="5">
        <v>0</v>
      </c>
    </row>
    <row r="378" spans="1:6" ht="15" customHeight="1" x14ac:dyDescent="0.25">
      <c r="A378" s="5">
        <v>107</v>
      </c>
      <c r="B378" s="9" t="s">
        <v>188</v>
      </c>
      <c r="C378" s="9" t="s">
        <v>189</v>
      </c>
      <c r="D378" s="5">
        <v>874</v>
      </c>
      <c r="E378" s="5">
        <v>0.32</v>
      </c>
      <c r="F378" s="5">
        <v>0.4</v>
      </c>
    </row>
    <row r="379" spans="1:6" ht="15" customHeight="1" x14ac:dyDescent="0.25">
      <c r="A379" s="5">
        <v>109</v>
      </c>
      <c r="B379" s="9" t="s">
        <v>192</v>
      </c>
      <c r="C379" s="9" t="s">
        <v>193</v>
      </c>
      <c r="D379" s="5">
        <v>2188</v>
      </c>
      <c r="E379" s="5">
        <v>0.81</v>
      </c>
      <c r="F379" s="5">
        <v>1</v>
      </c>
    </row>
    <row r="380" spans="1:6" ht="15" customHeight="1" x14ac:dyDescent="0.25">
      <c r="A380" s="5">
        <v>110</v>
      </c>
      <c r="B380" s="9" t="s">
        <v>194</v>
      </c>
      <c r="C380" s="9" t="s">
        <v>195</v>
      </c>
      <c r="D380" s="5">
        <v>18</v>
      </c>
      <c r="E380" s="5">
        <v>0.01</v>
      </c>
      <c r="F380" s="5">
        <v>0.01</v>
      </c>
    </row>
    <row r="381" spans="1:6" ht="15" customHeight="1" x14ac:dyDescent="0.25">
      <c r="A381" s="5">
        <v>111</v>
      </c>
      <c r="B381" s="9" t="s">
        <v>196</v>
      </c>
      <c r="C381" s="9" t="s">
        <v>197</v>
      </c>
      <c r="D381" s="5">
        <v>6929</v>
      </c>
      <c r="E381" s="5">
        <v>2.56</v>
      </c>
      <c r="F381" s="5">
        <v>3.17</v>
      </c>
    </row>
    <row r="382" spans="1:6" ht="15" customHeight="1" x14ac:dyDescent="0.25">
      <c r="A382" s="3" t="s">
        <v>198</v>
      </c>
      <c r="B382" s="6" t="s">
        <v>866</v>
      </c>
      <c r="C382" s="3" t="s">
        <v>199</v>
      </c>
      <c r="D382" s="4">
        <f>SUM(D383:D390)</f>
        <v>9213</v>
      </c>
      <c r="E382" s="4">
        <f>SUM(E383:E390)</f>
        <v>3.42</v>
      </c>
      <c r="F382" s="4">
        <f>SUM(F383:F390)</f>
        <v>4.22</v>
      </c>
    </row>
    <row r="383" spans="1:6" ht="15" customHeight="1" x14ac:dyDescent="0.25">
      <c r="A383" s="5">
        <v>112</v>
      </c>
      <c r="B383" s="9" t="s">
        <v>200</v>
      </c>
      <c r="C383" s="9" t="s">
        <v>201</v>
      </c>
      <c r="D383" s="5">
        <v>344</v>
      </c>
      <c r="E383" s="5">
        <v>0.13</v>
      </c>
      <c r="F383" s="5">
        <v>0.16</v>
      </c>
    </row>
    <row r="384" spans="1:6" ht="15" customHeight="1" x14ac:dyDescent="0.25">
      <c r="A384" s="5">
        <v>113</v>
      </c>
      <c r="B384" s="9" t="s">
        <v>202</v>
      </c>
      <c r="C384" s="9" t="s">
        <v>203</v>
      </c>
      <c r="D384" s="5">
        <v>262</v>
      </c>
      <c r="E384" s="5">
        <v>0.1</v>
      </c>
      <c r="F384" s="5">
        <v>0.12</v>
      </c>
    </row>
    <row r="385" spans="1:6" ht="15" customHeight="1" x14ac:dyDescent="0.25">
      <c r="A385" s="5">
        <v>114</v>
      </c>
      <c r="B385" s="9" t="s">
        <v>204</v>
      </c>
      <c r="C385" s="9" t="s">
        <v>205</v>
      </c>
      <c r="D385" s="5">
        <v>200</v>
      </c>
      <c r="E385" s="5">
        <v>7.0000000000000007E-2</v>
      </c>
      <c r="F385" s="5">
        <v>0.09</v>
      </c>
    </row>
    <row r="386" spans="1:6" ht="15" customHeight="1" x14ac:dyDescent="0.25">
      <c r="A386" s="5">
        <v>115</v>
      </c>
      <c r="B386" s="9" t="s">
        <v>206</v>
      </c>
      <c r="C386" s="9" t="s">
        <v>207</v>
      </c>
      <c r="D386" s="5">
        <v>506</v>
      </c>
      <c r="E386" s="5">
        <v>0.19</v>
      </c>
      <c r="F386" s="5">
        <v>0.23</v>
      </c>
    </row>
    <row r="387" spans="1:6" ht="15" customHeight="1" x14ac:dyDescent="0.25">
      <c r="A387" s="5">
        <v>116</v>
      </c>
      <c r="B387" s="9" t="s">
        <v>208</v>
      </c>
      <c r="C387" s="9" t="s">
        <v>209</v>
      </c>
      <c r="D387" s="5">
        <v>2776</v>
      </c>
      <c r="E387" s="5">
        <v>1.03</v>
      </c>
      <c r="F387" s="5">
        <v>1.27</v>
      </c>
    </row>
    <row r="388" spans="1:6" ht="15" customHeight="1" x14ac:dyDescent="0.25">
      <c r="A388" s="5">
        <v>117</v>
      </c>
      <c r="B388" s="9" t="s">
        <v>210</v>
      </c>
      <c r="C388" s="9" t="s">
        <v>211</v>
      </c>
      <c r="D388" s="5">
        <v>4021</v>
      </c>
      <c r="E388" s="5">
        <v>1.49</v>
      </c>
      <c r="F388" s="5">
        <v>1.84</v>
      </c>
    </row>
    <row r="389" spans="1:6" ht="15" customHeight="1" x14ac:dyDescent="0.25">
      <c r="A389" s="5">
        <v>118</v>
      </c>
      <c r="B389" s="9" t="s">
        <v>212</v>
      </c>
      <c r="C389" s="9" t="s">
        <v>213</v>
      </c>
      <c r="D389" s="5">
        <v>44</v>
      </c>
      <c r="E389" s="5">
        <v>0.02</v>
      </c>
      <c r="F389" s="5">
        <v>0.02</v>
      </c>
    </row>
    <row r="390" spans="1:6" ht="15" customHeight="1" x14ac:dyDescent="0.25">
      <c r="A390" s="5">
        <v>119</v>
      </c>
      <c r="B390" s="9" t="s">
        <v>214</v>
      </c>
      <c r="C390" s="9" t="s">
        <v>215</v>
      </c>
      <c r="D390" s="5">
        <v>1060</v>
      </c>
      <c r="E390" s="5">
        <v>0.39</v>
      </c>
      <c r="F390" s="5">
        <v>0.49</v>
      </c>
    </row>
    <row r="391" spans="1:6" ht="15" customHeight="1" x14ac:dyDescent="0.25">
      <c r="A391" s="3" t="s">
        <v>216</v>
      </c>
      <c r="B391" s="6" t="s">
        <v>867</v>
      </c>
      <c r="C391" s="3" t="s">
        <v>217</v>
      </c>
      <c r="D391" s="4">
        <f>SUM(D392:D401)</f>
        <v>4796</v>
      </c>
      <c r="E391" s="4">
        <f>SUM(E392:E401)</f>
        <v>1.7800000000000002</v>
      </c>
      <c r="F391" s="4">
        <f>SUM(F392:F401)</f>
        <v>2.2000000000000002</v>
      </c>
    </row>
    <row r="392" spans="1:6" ht="15" customHeight="1" x14ac:dyDescent="0.25">
      <c r="A392" s="5">
        <v>120</v>
      </c>
      <c r="B392" s="9" t="s">
        <v>218</v>
      </c>
      <c r="C392" s="9" t="s">
        <v>219</v>
      </c>
      <c r="D392" s="5">
        <v>18</v>
      </c>
      <c r="E392" s="5">
        <v>0.01</v>
      </c>
      <c r="F392" s="5">
        <v>0.01</v>
      </c>
    </row>
    <row r="393" spans="1:6" ht="15" customHeight="1" x14ac:dyDescent="0.25">
      <c r="A393" s="5">
        <v>121</v>
      </c>
      <c r="B393" s="9" t="s">
        <v>220</v>
      </c>
      <c r="C393" s="9" t="s">
        <v>221</v>
      </c>
      <c r="D393" s="5">
        <v>150</v>
      </c>
      <c r="E393" s="5">
        <v>0.06</v>
      </c>
      <c r="F393" s="5">
        <v>7.0000000000000007E-2</v>
      </c>
    </row>
    <row r="394" spans="1:6" ht="15" customHeight="1" x14ac:dyDescent="0.25">
      <c r="A394" s="5">
        <v>122</v>
      </c>
      <c r="B394" s="9" t="s">
        <v>222</v>
      </c>
      <c r="C394" s="9" t="s">
        <v>223</v>
      </c>
      <c r="D394" s="5">
        <v>100</v>
      </c>
      <c r="E394" s="5">
        <v>0.04</v>
      </c>
      <c r="F394" s="5">
        <v>0.05</v>
      </c>
    </row>
    <row r="395" spans="1:6" ht="15" customHeight="1" x14ac:dyDescent="0.25">
      <c r="A395" s="5">
        <v>123</v>
      </c>
      <c r="B395" s="9" t="s">
        <v>224</v>
      </c>
      <c r="C395" s="9" t="s">
        <v>225</v>
      </c>
      <c r="D395" s="5">
        <v>172</v>
      </c>
      <c r="E395" s="5">
        <v>0.06</v>
      </c>
      <c r="F395" s="5">
        <v>0.08</v>
      </c>
    </row>
    <row r="396" spans="1:6" ht="15" customHeight="1" x14ac:dyDescent="0.25">
      <c r="A396" s="5">
        <v>124</v>
      </c>
      <c r="B396" s="9" t="s">
        <v>226</v>
      </c>
      <c r="C396" s="9" t="s">
        <v>227</v>
      </c>
      <c r="D396" s="5">
        <v>516</v>
      </c>
      <c r="E396" s="5">
        <v>0.19</v>
      </c>
      <c r="F396" s="5">
        <v>0.24</v>
      </c>
    </row>
    <row r="397" spans="1:6" ht="15" customHeight="1" x14ac:dyDescent="0.25">
      <c r="A397" s="5">
        <v>125</v>
      </c>
      <c r="B397" s="9" t="s">
        <v>228</v>
      </c>
      <c r="C397" s="9" t="s">
        <v>229</v>
      </c>
      <c r="D397" s="5">
        <v>1384</v>
      </c>
      <c r="E397" s="5">
        <v>0.51</v>
      </c>
      <c r="F397" s="5">
        <v>0.63</v>
      </c>
    </row>
    <row r="398" spans="1:6" ht="15" customHeight="1" x14ac:dyDescent="0.25">
      <c r="A398" s="5">
        <v>126</v>
      </c>
      <c r="B398" s="9" t="s">
        <v>230</v>
      </c>
      <c r="C398" s="9" t="s">
        <v>231</v>
      </c>
      <c r="D398" s="5">
        <v>248</v>
      </c>
      <c r="E398" s="5">
        <v>0.09</v>
      </c>
      <c r="F398" s="5">
        <v>0.11</v>
      </c>
    </row>
    <row r="399" spans="1:6" ht="15" customHeight="1" x14ac:dyDescent="0.25">
      <c r="A399" s="5">
        <v>127</v>
      </c>
      <c r="B399" s="9" t="s">
        <v>232</v>
      </c>
      <c r="C399" s="9" t="s">
        <v>233</v>
      </c>
      <c r="D399" s="5">
        <v>921</v>
      </c>
      <c r="E399" s="5">
        <v>0.34</v>
      </c>
      <c r="F399" s="5">
        <v>0.42</v>
      </c>
    </row>
    <row r="400" spans="1:6" ht="15" customHeight="1" x14ac:dyDescent="0.25">
      <c r="A400" s="5">
        <v>128</v>
      </c>
      <c r="B400" s="9" t="s">
        <v>234</v>
      </c>
      <c r="C400" s="9" t="s">
        <v>235</v>
      </c>
      <c r="D400" s="5">
        <v>235</v>
      </c>
      <c r="E400" s="5">
        <v>0.09</v>
      </c>
      <c r="F400" s="5">
        <v>0.11</v>
      </c>
    </row>
    <row r="401" spans="1:6" ht="15" customHeight="1" x14ac:dyDescent="0.25">
      <c r="A401" s="5">
        <v>129</v>
      </c>
      <c r="B401" s="9" t="s">
        <v>236</v>
      </c>
      <c r="C401" s="9" t="s">
        <v>237</v>
      </c>
      <c r="D401" s="5">
        <v>1052</v>
      </c>
      <c r="E401" s="5">
        <v>0.39</v>
      </c>
      <c r="F401" s="5">
        <v>0.48</v>
      </c>
    </row>
    <row r="402" spans="1:6" ht="15" customHeight="1" x14ac:dyDescent="0.25">
      <c r="A402" s="3" t="s">
        <v>240</v>
      </c>
      <c r="B402" s="6" t="s">
        <v>868</v>
      </c>
      <c r="C402" s="3" t="s">
        <v>241</v>
      </c>
      <c r="D402" s="4">
        <f>SUM(D403:D412)</f>
        <v>10145</v>
      </c>
      <c r="E402" s="4">
        <f>SUM(E403:E412)</f>
        <v>3.7700000000000005</v>
      </c>
      <c r="F402" s="4">
        <f>SUM(F403:F412)</f>
        <v>4.6500000000000004</v>
      </c>
    </row>
    <row r="403" spans="1:6" ht="15" customHeight="1" x14ac:dyDescent="0.25">
      <c r="A403" s="5">
        <v>130</v>
      </c>
      <c r="B403" s="9" t="s">
        <v>238</v>
      </c>
      <c r="C403" s="9" t="s">
        <v>239</v>
      </c>
      <c r="D403" s="5">
        <v>368</v>
      </c>
      <c r="E403" s="5">
        <v>0.14000000000000001</v>
      </c>
      <c r="F403" s="5">
        <v>0.17</v>
      </c>
    </row>
    <row r="404" spans="1:6" ht="15" customHeight="1" x14ac:dyDescent="0.25">
      <c r="A404" s="5">
        <v>131</v>
      </c>
      <c r="B404" s="9" t="s">
        <v>242</v>
      </c>
      <c r="C404" s="9" t="s">
        <v>243</v>
      </c>
      <c r="D404" s="5">
        <v>908</v>
      </c>
      <c r="E404" s="5">
        <v>0.34</v>
      </c>
      <c r="F404" s="5">
        <v>0.42</v>
      </c>
    </row>
    <row r="405" spans="1:6" ht="15" customHeight="1" x14ac:dyDescent="0.25">
      <c r="A405" s="5">
        <v>132</v>
      </c>
      <c r="B405" s="9" t="s">
        <v>244</v>
      </c>
      <c r="C405" s="9" t="s">
        <v>245</v>
      </c>
      <c r="D405" s="5">
        <v>80</v>
      </c>
      <c r="E405" s="5">
        <v>0.03</v>
      </c>
      <c r="F405" s="5">
        <v>0.04</v>
      </c>
    </row>
    <row r="406" spans="1:6" ht="15" customHeight="1" x14ac:dyDescent="0.25">
      <c r="A406" s="5">
        <v>133</v>
      </c>
      <c r="B406" s="9" t="s">
        <v>246</v>
      </c>
      <c r="C406" s="9" t="s">
        <v>247</v>
      </c>
      <c r="D406" s="5">
        <v>1448</v>
      </c>
      <c r="E406" s="5">
        <v>0.54</v>
      </c>
      <c r="F406" s="5">
        <v>0.66</v>
      </c>
    </row>
    <row r="407" spans="1:6" ht="15" customHeight="1" x14ac:dyDescent="0.25">
      <c r="A407" s="5">
        <v>134</v>
      </c>
      <c r="B407" s="9" t="s">
        <v>248</v>
      </c>
      <c r="C407" s="9" t="s">
        <v>249</v>
      </c>
      <c r="D407" s="5">
        <v>70</v>
      </c>
      <c r="E407" s="5">
        <v>0.03</v>
      </c>
      <c r="F407" s="5">
        <v>0.03</v>
      </c>
    </row>
    <row r="408" spans="1:6" ht="15" customHeight="1" x14ac:dyDescent="0.25">
      <c r="A408" s="5">
        <v>135</v>
      </c>
      <c r="B408" s="9" t="s">
        <v>250</v>
      </c>
      <c r="C408" s="9" t="s">
        <v>251</v>
      </c>
      <c r="D408" s="5">
        <v>1114</v>
      </c>
      <c r="E408" s="5">
        <v>0.41</v>
      </c>
      <c r="F408" s="5">
        <v>0.51</v>
      </c>
    </row>
    <row r="409" spans="1:6" ht="15" customHeight="1" x14ac:dyDescent="0.25">
      <c r="A409" s="5">
        <v>136</v>
      </c>
      <c r="B409" s="9" t="s">
        <v>252</v>
      </c>
      <c r="C409" s="9" t="s">
        <v>253</v>
      </c>
      <c r="D409" s="5">
        <v>65</v>
      </c>
      <c r="E409" s="5">
        <v>0.02</v>
      </c>
      <c r="F409" s="5">
        <v>0.03</v>
      </c>
    </row>
    <row r="410" spans="1:6" ht="15" customHeight="1" x14ac:dyDescent="0.25">
      <c r="A410" s="5">
        <v>137</v>
      </c>
      <c r="B410" s="9" t="s">
        <v>254</v>
      </c>
      <c r="C410" s="9" t="s">
        <v>255</v>
      </c>
      <c r="D410" s="5">
        <v>3427</v>
      </c>
      <c r="E410" s="5">
        <v>1.27</v>
      </c>
      <c r="F410" s="5">
        <v>1.57</v>
      </c>
    </row>
    <row r="411" spans="1:6" ht="15" customHeight="1" x14ac:dyDescent="0.25">
      <c r="A411" s="5">
        <v>138</v>
      </c>
      <c r="B411" s="9" t="s">
        <v>256</v>
      </c>
      <c r="C411" s="9" t="s">
        <v>257</v>
      </c>
      <c r="D411" s="5">
        <v>96</v>
      </c>
      <c r="E411" s="5">
        <v>0.04</v>
      </c>
      <c r="F411" s="5">
        <v>0.04</v>
      </c>
    </row>
    <row r="412" spans="1:6" ht="15" customHeight="1" x14ac:dyDescent="0.25">
      <c r="A412" s="5">
        <v>139</v>
      </c>
      <c r="B412" s="9" t="s">
        <v>258</v>
      </c>
      <c r="C412" s="9" t="s">
        <v>259</v>
      </c>
      <c r="D412" s="5">
        <v>2569</v>
      </c>
      <c r="E412" s="5">
        <v>0.95</v>
      </c>
      <c r="F412" s="5">
        <v>1.18</v>
      </c>
    </row>
    <row r="413" spans="1:6" ht="15" customHeight="1" x14ac:dyDescent="0.25">
      <c r="A413" s="3" t="s">
        <v>264</v>
      </c>
      <c r="B413" s="6" t="s">
        <v>869</v>
      </c>
      <c r="C413" s="3" t="s">
        <v>265</v>
      </c>
      <c r="D413" s="4">
        <f>SUM(D414:D416)</f>
        <v>6218</v>
      </c>
      <c r="E413" s="4">
        <f>SUM(E414:E416)</f>
        <v>2.2999999999999998</v>
      </c>
      <c r="F413" s="4">
        <f>SUM(F414:F416)</f>
        <v>2.84</v>
      </c>
    </row>
    <row r="414" spans="1:6" ht="15" customHeight="1" x14ac:dyDescent="0.25">
      <c r="A414" s="5">
        <v>140</v>
      </c>
      <c r="B414" s="9" t="s">
        <v>260</v>
      </c>
      <c r="C414" s="9" t="s">
        <v>261</v>
      </c>
      <c r="D414" s="5">
        <v>881</v>
      </c>
      <c r="E414" s="5">
        <v>0.33</v>
      </c>
      <c r="F414" s="5">
        <v>0.4</v>
      </c>
    </row>
    <row r="415" spans="1:6" ht="15" customHeight="1" x14ac:dyDescent="0.25">
      <c r="A415" s="5">
        <v>141</v>
      </c>
      <c r="B415" s="9" t="s">
        <v>262</v>
      </c>
      <c r="C415" s="9" t="s">
        <v>263</v>
      </c>
      <c r="D415" s="5">
        <v>1052</v>
      </c>
      <c r="E415" s="5">
        <v>0.39</v>
      </c>
      <c r="F415" s="5">
        <v>0.48</v>
      </c>
    </row>
    <row r="416" spans="1:6" ht="15" customHeight="1" x14ac:dyDescent="0.25">
      <c r="A416" s="5">
        <v>142</v>
      </c>
      <c r="B416" s="9" t="s">
        <v>266</v>
      </c>
      <c r="C416" s="9" t="s">
        <v>267</v>
      </c>
      <c r="D416" s="5">
        <v>4285</v>
      </c>
      <c r="E416" s="5">
        <v>1.58</v>
      </c>
      <c r="F416" s="5">
        <v>1.96</v>
      </c>
    </row>
    <row r="417" spans="1:6" ht="15" customHeight="1" x14ac:dyDescent="0.25">
      <c r="A417" s="3" t="s">
        <v>274</v>
      </c>
      <c r="B417" s="6" t="s">
        <v>870</v>
      </c>
      <c r="C417" s="3" t="s">
        <v>275</v>
      </c>
      <c r="D417" s="4">
        <f>SUM(D418:D439)</f>
        <v>36486</v>
      </c>
      <c r="E417" s="4">
        <f>SUM(E418:E439)</f>
        <v>13.45</v>
      </c>
      <c r="F417" s="4">
        <f>SUM(F418:F439)</f>
        <v>16.72</v>
      </c>
    </row>
    <row r="418" spans="1:6" ht="15" customHeight="1" x14ac:dyDescent="0.25">
      <c r="A418" s="5">
        <v>143</v>
      </c>
      <c r="B418" s="9" t="s">
        <v>268</v>
      </c>
      <c r="C418" s="9" t="s">
        <v>269</v>
      </c>
      <c r="D418" s="5">
        <v>786</v>
      </c>
      <c r="E418" s="5">
        <v>0.28999999999999998</v>
      </c>
      <c r="F418" s="5">
        <v>0.36</v>
      </c>
    </row>
    <row r="419" spans="1:6" ht="15" customHeight="1" x14ac:dyDescent="0.25">
      <c r="A419" s="5">
        <v>144</v>
      </c>
      <c r="B419" s="9" t="s">
        <v>270</v>
      </c>
      <c r="C419" s="9" t="s">
        <v>271</v>
      </c>
      <c r="D419" s="5">
        <v>322</v>
      </c>
      <c r="E419" s="5">
        <v>0.12</v>
      </c>
      <c r="F419" s="5">
        <v>0.15</v>
      </c>
    </row>
    <row r="420" spans="1:6" ht="15" customHeight="1" x14ac:dyDescent="0.25">
      <c r="A420" s="5">
        <v>145</v>
      </c>
      <c r="B420" s="9" t="s">
        <v>272</v>
      </c>
      <c r="C420" s="9" t="s">
        <v>273</v>
      </c>
      <c r="D420" s="5">
        <v>19667</v>
      </c>
      <c r="E420" s="5">
        <v>7.27</v>
      </c>
      <c r="F420" s="5">
        <v>9</v>
      </c>
    </row>
    <row r="421" spans="1:6" ht="15" customHeight="1" x14ac:dyDescent="0.25">
      <c r="A421" s="5">
        <v>146</v>
      </c>
      <c r="B421" s="9" t="s">
        <v>276</v>
      </c>
      <c r="C421" s="9" t="s">
        <v>277</v>
      </c>
      <c r="D421" s="5">
        <v>1113</v>
      </c>
      <c r="E421" s="5">
        <v>0.41</v>
      </c>
      <c r="F421" s="5">
        <v>0.51</v>
      </c>
    </row>
    <row r="422" spans="1:6" ht="15" customHeight="1" x14ac:dyDescent="0.25">
      <c r="A422" s="5">
        <v>147</v>
      </c>
      <c r="B422" s="9" t="s">
        <v>278</v>
      </c>
      <c r="C422" s="9" t="s">
        <v>279</v>
      </c>
      <c r="D422" s="5">
        <v>733</v>
      </c>
      <c r="E422" s="5">
        <v>0.27</v>
      </c>
      <c r="F422" s="5">
        <v>0.34</v>
      </c>
    </row>
    <row r="423" spans="1:6" ht="15" customHeight="1" x14ac:dyDescent="0.25">
      <c r="A423" s="5">
        <v>148</v>
      </c>
      <c r="B423" s="9" t="s">
        <v>280</v>
      </c>
      <c r="C423" s="9" t="s">
        <v>281</v>
      </c>
      <c r="D423" s="5">
        <v>1709</v>
      </c>
      <c r="E423" s="5">
        <v>0.63</v>
      </c>
      <c r="F423" s="5">
        <v>0.78</v>
      </c>
    </row>
    <row r="424" spans="1:6" ht="15" customHeight="1" x14ac:dyDescent="0.25">
      <c r="A424" s="5">
        <v>149</v>
      </c>
      <c r="B424" s="9" t="s">
        <v>282</v>
      </c>
      <c r="C424" s="9" t="s">
        <v>283</v>
      </c>
      <c r="D424" s="5">
        <v>121</v>
      </c>
      <c r="E424" s="5">
        <v>0.04</v>
      </c>
      <c r="F424" s="5">
        <v>0.06</v>
      </c>
    </row>
    <row r="425" spans="1:6" ht="15" customHeight="1" x14ac:dyDescent="0.25">
      <c r="A425" s="5">
        <v>150</v>
      </c>
      <c r="B425" s="9" t="s">
        <v>284</v>
      </c>
      <c r="C425" s="9" t="s">
        <v>285</v>
      </c>
      <c r="D425" s="5">
        <v>3230</v>
      </c>
      <c r="E425" s="5">
        <v>1.19</v>
      </c>
      <c r="F425" s="5">
        <v>1.48</v>
      </c>
    </row>
    <row r="426" spans="1:6" ht="15" customHeight="1" x14ac:dyDescent="0.25">
      <c r="A426" s="5">
        <v>151</v>
      </c>
      <c r="B426" s="9" t="s">
        <v>286</v>
      </c>
      <c r="C426" s="9" t="s">
        <v>287</v>
      </c>
      <c r="D426" s="5">
        <v>459</v>
      </c>
      <c r="E426" s="5">
        <v>0.17</v>
      </c>
      <c r="F426" s="5">
        <v>0.21</v>
      </c>
    </row>
    <row r="427" spans="1:6" ht="15" customHeight="1" x14ac:dyDescent="0.25">
      <c r="A427" s="5">
        <v>152</v>
      </c>
      <c r="B427" s="9" t="s">
        <v>288</v>
      </c>
      <c r="C427" s="9" t="s">
        <v>289</v>
      </c>
      <c r="D427" s="5">
        <v>2256</v>
      </c>
      <c r="E427" s="5">
        <v>0.83</v>
      </c>
      <c r="F427" s="5">
        <v>1.03</v>
      </c>
    </row>
    <row r="428" spans="1:6" ht="15" customHeight="1" x14ac:dyDescent="0.25">
      <c r="A428" s="5">
        <v>153</v>
      </c>
      <c r="B428" s="9" t="s">
        <v>290</v>
      </c>
      <c r="C428" s="9" t="s">
        <v>291</v>
      </c>
      <c r="D428" s="5">
        <v>34</v>
      </c>
      <c r="E428" s="5">
        <v>0.01</v>
      </c>
      <c r="F428" s="5">
        <v>0.02</v>
      </c>
    </row>
    <row r="429" spans="1:6" ht="15" customHeight="1" x14ac:dyDescent="0.25">
      <c r="A429" s="5">
        <v>154</v>
      </c>
      <c r="B429" s="9" t="s">
        <v>292</v>
      </c>
      <c r="C429" s="9" t="s">
        <v>293</v>
      </c>
      <c r="D429" s="5">
        <v>499</v>
      </c>
      <c r="E429" s="5">
        <v>0.18</v>
      </c>
      <c r="F429" s="5">
        <v>0.23</v>
      </c>
    </row>
    <row r="430" spans="1:6" ht="15" customHeight="1" x14ac:dyDescent="0.25">
      <c r="A430" s="5">
        <v>155</v>
      </c>
      <c r="B430" s="9" t="s">
        <v>294</v>
      </c>
      <c r="C430" s="9" t="s">
        <v>295</v>
      </c>
      <c r="D430" s="5">
        <v>5</v>
      </c>
      <c r="E430" s="5">
        <v>0</v>
      </c>
      <c r="F430" s="5">
        <v>0</v>
      </c>
    </row>
    <row r="431" spans="1:6" ht="15" customHeight="1" x14ac:dyDescent="0.25">
      <c r="A431" s="5">
        <v>156</v>
      </c>
      <c r="B431" s="9" t="s">
        <v>296</v>
      </c>
      <c r="C431" s="9" t="s">
        <v>297</v>
      </c>
      <c r="D431" s="5">
        <v>823</v>
      </c>
      <c r="E431" s="5">
        <v>0.3</v>
      </c>
      <c r="F431" s="5">
        <v>0.38</v>
      </c>
    </row>
    <row r="432" spans="1:6" ht="15" customHeight="1" x14ac:dyDescent="0.25">
      <c r="A432" s="5">
        <v>157</v>
      </c>
      <c r="B432" s="9" t="s">
        <v>298</v>
      </c>
      <c r="C432" s="9" t="s">
        <v>299</v>
      </c>
      <c r="D432" s="5">
        <v>421</v>
      </c>
      <c r="E432" s="5">
        <v>0.16</v>
      </c>
      <c r="F432" s="5">
        <v>0.19</v>
      </c>
    </row>
    <row r="433" spans="1:6" ht="15" customHeight="1" x14ac:dyDescent="0.25">
      <c r="A433" s="5">
        <v>158</v>
      </c>
      <c r="B433" s="9" t="s">
        <v>300</v>
      </c>
      <c r="C433" s="9" t="s">
        <v>301</v>
      </c>
      <c r="D433" s="5">
        <v>60</v>
      </c>
      <c r="E433" s="5">
        <v>0.02</v>
      </c>
      <c r="F433" s="5">
        <v>0.03</v>
      </c>
    </row>
    <row r="434" spans="1:6" ht="15" customHeight="1" x14ac:dyDescent="0.25">
      <c r="A434" s="5">
        <v>159</v>
      </c>
      <c r="B434" s="9" t="s">
        <v>302</v>
      </c>
      <c r="C434" s="9" t="s">
        <v>303</v>
      </c>
      <c r="D434" s="5">
        <v>65</v>
      </c>
      <c r="E434" s="5">
        <v>0.02</v>
      </c>
      <c r="F434" s="5">
        <v>0.03</v>
      </c>
    </row>
    <row r="435" spans="1:6" ht="15" customHeight="1" x14ac:dyDescent="0.25">
      <c r="A435" s="5">
        <v>160</v>
      </c>
      <c r="B435" s="9" t="s">
        <v>304</v>
      </c>
      <c r="C435" s="9" t="s">
        <v>305</v>
      </c>
      <c r="D435" s="5">
        <v>408</v>
      </c>
      <c r="E435" s="5">
        <v>0.15</v>
      </c>
      <c r="F435" s="5">
        <v>0.19</v>
      </c>
    </row>
    <row r="436" spans="1:6" ht="15" customHeight="1" x14ac:dyDescent="0.25">
      <c r="A436" s="5">
        <v>161</v>
      </c>
      <c r="B436" s="9" t="s">
        <v>306</v>
      </c>
      <c r="C436" s="9" t="s">
        <v>307</v>
      </c>
      <c r="D436" s="5">
        <v>762</v>
      </c>
      <c r="E436" s="5">
        <v>0.28000000000000003</v>
      </c>
      <c r="F436" s="5">
        <v>0.35</v>
      </c>
    </row>
    <row r="437" spans="1:6" ht="15" customHeight="1" x14ac:dyDescent="0.25">
      <c r="A437" s="5">
        <v>162</v>
      </c>
      <c r="B437" s="9" t="s">
        <v>308</v>
      </c>
      <c r="C437" s="9" t="s">
        <v>309</v>
      </c>
      <c r="D437" s="5">
        <v>1318</v>
      </c>
      <c r="E437" s="5">
        <v>0.49</v>
      </c>
      <c r="F437" s="5">
        <v>0.6</v>
      </c>
    </row>
    <row r="438" spans="1:6" ht="15" customHeight="1" x14ac:dyDescent="0.25">
      <c r="A438" s="5">
        <v>163</v>
      </c>
      <c r="B438" s="9" t="s">
        <v>310</v>
      </c>
      <c r="C438" s="9" t="s">
        <v>311</v>
      </c>
      <c r="D438" s="5">
        <v>1091</v>
      </c>
      <c r="E438" s="5">
        <v>0.4</v>
      </c>
      <c r="F438" s="5">
        <v>0.5</v>
      </c>
    </row>
    <row r="439" spans="1:6" ht="15" customHeight="1" x14ac:dyDescent="0.25">
      <c r="A439" s="5">
        <v>164</v>
      </c>
      <c r="B439" s="9" t="s">
        <v>312</v>
      </c>
      <c r="C439" s="9" t="s">
        <v>313</v>
      </c>
      <c r="D439" s="5">
        <v>604</v>
      </c>
      <c r="E439" s="5">
        <v>0.22</v>
      </c>
      <c r="F439" s="5">
        <v>0.28000000000000003</v>
      </c>
    </row>
    <row r="440" spans="1:6" ht="15" customHeight="1" x14ac:dyDescent="0.25">
      <c r="A440" s="3" t="s">
        <v>322</v>
      </c>
      <c r="B440" s="6" t="s">
        <v>323</v>
      </c>
      <c r="C440" s="3" t="s">
        <v>324</v>
      </c>
      <c r="D440" s="4">
        <f>SUM(D441:D455)</f>
        <v>35920</v>
      </c>
      <c r="E440" s="4">
        <f>SUM(E441:E455)</f>
        <v>13.27</v>
      </c>
      <c r="F440" s="4">
        <f>SUM(F441:F455)</f>
        <v>16.439999999999998</v>
      </c>
    </row>
    <row r="441" spans="1:6" ht="15" customHeight="1" x14ac:dyDescent="0.25">
      <c r="A441" s="5">
        <v>165</v>
      </c>
      <c r="B441" s="9" t="s">
        <v>314</v>
      </c>
      <c r="C441" s="9" t="s">
        <v>315</v>
      </c>
      <c r="D441" s="5">
        <v>14958</v>
      </c>
      <c r="E441" s="5">
        <v>5.53</v>
      </c>
      <c r="F441" s="5">
        <v>6.85</v>
      </c>
    </row>
    <row r="442" spans="1:6" ht="15" customHeight="1" x14ac:dyDescent="0.25">
      <c r="A442" s="5">
        <v>166</v>
      </c>
      <c r="B442" s="9" t="s">
        <v>316</v>
      </c>
      <c r="C442" s="9" t="s">
        <v>317</v>
      </c>
      <c r="D442" s="5">
        <v>671</v>
      </c>
      <c r="E442" s="5">
        <v>0.25</v>
      </c>
      <c r="F442" s="5">
        <v>0.31</v>
      </c>
    </row>
    <row r="443" spans="1:6" ht="15" customHeight="1" x14ac:dyDescent="0.25">
      <c r="A443" s="5">
        <v>167</v>
      </c>
      <c r="B443" s="9" t="s">
        <v>318</v>
      </c>
      <c r="C443" s="9" t="s">
        <v>319</v>
      </c>
      <c r="D443" s="5">
        <v>7970</v>
      </c>
      <c r="E443" s="5">
        <v>2.95</v>
      </c>
      <c r="F443" s="5">
        <v>3.65</v>
      </c>
    </row>
    <row r="444" spans="1:6" ht="15" customHeight="1" x14ac:dyDescent="0.25">
      <c r="A444" s="5">
        <v>168</v>
      </c>
      <c r="B444" s="9" t="s">
        <v>320</v>
      </c>
      <c r="C444" s="9" t="s">
        <v>321</v>
      </c>
      <c r="D444" s="5">
        <v>527</v>
      </c>
      <c r="E444" s="5">
        <v>0.19</v>
      </c>
      <c r="F444" s="5">
        <v>0.24</v>
      </c>
    </row>
    <row r="445" spans="1:6" ht="15" customHeight="1" x14ac:dyDescent="0.25">
      <c r="A445" s="5">
        <v>169</v>
      </c>
      <c r="B445" s="9" t="s">
        <v>325</v>
      </c>
      <c r="C445" s="9" t="s">
        <v>326</v>
      </c>
      <c r="D445" s="5">
        <v>658</v>
      </c>
      <c r="E445" s="5">
        <v>0.24</v>
      </c>
      <c r="F445" s="5">
        <v>0.3</v>
      </c>
    </row>
    <row r="446" spans="1:6" ht="15" customHeight="1" x14ac:dyDescent="0.25">
      <c r="A446" s="5">
        <v>170</v>
      </c>
      <c r="B446" s="9" t="s">
        <v>327</v>
      </c>
      <c r="C446" s="9" t="s">
        <v>328</v>
      </c>
      <c r="D446" s="5">
        <v>2553</v>
      </c>
      <c r="E446" s="5">
        <v>0.94</v>
      </c>
      <c r="F446" s="5">
        <v>1.17</v>
      </c>
    </row>
    <row r="447" spans="1:6" ht="15" customHeight="1" x14ac:dyDescent="0.25">
      <c r="A447" s="5">
        <v>171</v>
      </c>
      <c r="B447" s="9" t="s">
        <v>329</v>
      </c>
      <c r="C447" s="9" t="s">
        <v>330</v>
      </c>
      <c r="D447" s="5">
        <v>638</v>
      </c>
      <c r="E447" s="5">
        <v>0.24</v>
      </c>
      <c r="F447" s="5">
        <v>0.28999999999999998</v>
      </c>
    </row>
    <row r="448" spans="1:6" ht="15" customHeight="1" x14ac:dyDescent="0.25">
      <c r="A448" s="5">
        <v>172</v>
      </c>
      <c r="B448" s="9" t="s">
        <v>331</v>
      </c>
      <c r="C448" s="9" t="s">
        <v>332</v>
      </c>
      <c r="D448" s="5">
        <v>2142</v>
      </c>
      <c r="E448" s="5">
        <v>0.79</v>
      </c>
      <c r="F448" s="5">
        <v>0.98</v>
      </c>
    </row>
    <row r="449" spans="1:6" ht="15" customHeight="1" x14ac:dyDescent="0.25">
      <c r="A449" s="5">
        <v>173</v>
      </c>
      <c r="B449" s="9" t="s">
        <v>333</v>
      </c>
      <c r="C449" s="9" t="s">
        <v>334</v>
      </c>
      <c r="D449" s="5">
        <v>129</v>
      </c>
      <c r="E449" s="5">
        <v>0.05</v>
      </c>
      <c r="F449" s="5">
        <v>0.06</v>
      </c>
    </row>
    <row r="450" spans="1:6" ht="15" customHeight="1" x14ac:dyDescent="0.25">
      <c r="A450" s="5">
        <v>174</v>
      </c>
      <c r="B450" s="9" t="s">
        <v>335</v>
      </c>
      <c r="C450" s="9" t="s">
        <v>336</v>
      </c>
      <c r="D450" s="5">
        <v>244</v>
      </c>
      <c r="E450" s="5">
        <v>0.09</v>
      </c>
      <c r="F450" s="5">
        <v>0.11</v>
      </c>
    </row>
    <row r="451" spans="1:6" ht="15" customHeight="1" x14ac:dyDescent="0.25">
      <c r="A451" s="5">
        <v>175</v>
      </c>
      <c r="B451" s="9" t="s">
        <v>337</v>
      </c>
      <c r="C451" s="9" t="s">
        <v>338</v>
      </c>
      <c r="D451" s="5">
        <v>1605</v>
      </c>
      <c r="E451" s="5">
        <v>0.59</v>
      </c>
      <c r="F451" s="5">
        <v>0.73</v>
      </c>
    </row>
    <row r="452" spans="1:6" ht="15" customHeight="1" x14ac:dyDescent="0.25">
      <c r="A452" s="5">
        <v>176</v>
      </c>
      <c r="B452" s="9" t="s">
        <v>339</v>
      </c>
      <c r="C452" s="9" t="s">
        <v>340</v>
      </c>
      <c r="D452" s="5">
        <v>2493</v>
      </c>
      <c r="E452" s="5">
        <v>0.92</v>
      </c>
      <c r="F452" s="5">
        <v>1.1399999999999999</v>
      </c>
    </row>
    <row r="453" spans="1:6" ht="15" customHeight="1" x14ac:dyDescent="0.25">
      <c r="A453" s="5">
        <v>177</v>
      </c>
      <c r="B453" s="9" t="s">
        <v>341</v>
      </c>
      <c r="C453" s="9" t="s">
        <v>342</v>
      </c>
      <c r="D453" s="5">
        <v>265</v>
      </c>
      <c r="E453" s="5">
        <v>0.1</v>
      </c>
      <c r="F453" s="5">
        <v>0.12</v>
      </c>
    </row>
    <row r="454" spans="1:6" ht="15" customHeight="1" x14ac:dyDescent="0.25">
      <c r="A454" s="5">
        <v>178</v>
      </c>
      <c r="B454" s="9" t="s">
        <v>343</v>
      </c>
      <c r="C454" s="9" t="s">
        <v>344</v>
      </c>
      <c r="D454" s="5">
        <v>1</v>
      </c>
      <c r="E454" s="5">
        <v>0</v>
      </c>
      <c r="F454" s="5">
        <v>0</v>
      </c>
    </row>
    <row r="455" spans="1:6" ht="15" customHeight="1" x14ac:dyDescent="0.25">
      <c r="A455" s="5">
        <v>179</v>
      </c>
      <c r="B455" s="9" t="s">
        <v>345</v>
      </c>
      <c r="C455" s="9" t="s">
        <v>346</v>
      </c>
      <c r="D455" s="5">
        <v>1066</v>
      </c>
      <c r="E455" s="5">
        <v>0.39</v>
      </c>
      <c r="F455" s="5">
        <v>0.49</v>
      </c>
    </row>
    <row r="456" spans="1:6" ht="15" customHeight="1" x14ac:dyDescent="0.25">
      <c r="A456" s="3" t="s">
        <v>357</v>
      </c>
      <c r="B456" s="6" t="s">
        <v>358</v>
      </c>
      <c r="C456" s="3" t="s">
        <v>359</v>
      </c>
      <c r="D456" s="4">
        <f>SUM(D457:D474)</f>
        <v>12357</v>
      </c>
      <c r="E456" s="4">
        <f>SUM(E457:E474)</f>
        <v>4.5599999999999996</v>
      </c>
      <c r="F456" s="4">
        <f>SUM(F457:F474)</f>
        <v>5.65</v>
      </c>
    </row>
    <row r="457" spans="1:6" ht="15" customHeight="1" x14ac:dyDescent="0.25">
      <c r="A457" s="5">
        <v>180</v>
      </c>
      <c r="B457" s="9" t="s">
        <v>347</v>
      </c>
      <c r="C457" s="9" t="s">
        <v>348</v>
      </c>
      <c r="D457" s="5">
        <v>34</v>
      </c>
      <c r="E457" s="5">
        <v>0.01</v>
      </c>
      <c r="F457" s="5">
        <v>0.02</v>
      </c>
    </row>
    <row r="458" spans="1:6" ht="15" customHeight="1" x14ac:dyDescent="0.25">
      <c r="A458" s="5">
        <v>181</v>
      </c>
      <c r="B458" s="9" t="s">
        <v>349</v>
      </c>
      <c r="C458" s="9" t="s">
        <v>350</v>
      </c>
      <c r="D458" s="5">
        <v>52</v>
      </c>
      <c r="E458" s="5">
        <v>0.02</v>
      </c>
      <c r="F458" s="5">
        <v>0.02</v>
      </c>
    </row>
    <row r="459" spans="1:6" ht="15" customHeight="1" x14ac:dyDescent="0.25">
      <c r="A459" s="5">
        <v>182</v>
      </c>
      <c r="B459" s="9" t="s">
        <v>351</v>
      </c>
      <c r="C459" s="9" t="s">
        <v>352</v>
      </c>
      <c r="D459" s="5">
        <v>183</v>
      </c>
      <c r="E459" s="5">
        <v>7.0000000000000007E-2</v>
      </c>
      <c r="F459" s="5">
        <v>0.08</v>
      </c>
    </row>
    <row r="460" spans="1:6" ht="15" customHeight="1" x14ac:dyDescent="0.25">
      <c r="A460" s="5">
        <v>183</v>
      </c>
      <c r="B460" s="9" t="s">
        <v>353</v>
      </c>
      <c r="C460" s="9" t="s">
        <v>354</v>
      </c>
      <c r="D460" s="5">
        <v>116</v>
      </c>
      <c r="E460" s="5">
        <v>0.04</v>
      </c>
      <c r="F460" s="5">
        <v>0.05</v>
      </c>
    </row>
    <row r="461" spans="1:6" ht="15" customHeight="1" x14ac:dyDescent="0.25">
      <c r="A461" s="5">
        <v>184</v>
      </c>
      <c r="B461" s="9" t="s">
        <v>355</v>
      </c>
      <c r="C461" s="9" t="s">
        <v>356</v>
      </c>
      <c r="D461" s="5">
        <v>1977</v>
      </c>
      <c r="E461" s="5">
        <v>0.73</v>
      </c>
      <c r="F461" s="5">
        <v>0.9</v>
      </c>
    </row>
    <row r="462" spans="1:6" ht="15" customHeight="1" x14ac:dyDescent="0.25">
      <c r="A462" s="5">
        <v>185</v>
      </c>
      <c r="B462" s="9" t="s">
        <v>360</v>
      </c>
      <c r="C462" s="9" t="s">
        <v>361</v>
      </c>
      <c r="D462" s="5">
        <v>3373</v>
      </c>
      <c r="E462" s="5">
        <v>1.25</v>
      </c>
      <c r="F462" s="5">
        <v>1.54</v>
      </c>
    </row>
    <row r="463" spans="1:6" ht="15" customHeight="1" x14ac:dyDescent="0.25">
      <c r="A463" s="5">
        <v>186</v>
      </c>
      <c r="B463" s="9" t="s">
        <v>362</v>
      </c>
      <c r="C463" s="9" t="s">
        <v>363</v>
      </c>
      <c r="D463" s="5">
        <v>100</v>
      </c>
      <c r="E463" s="5">
        <v>0.04</v>
      </c>
      <c r="F463" s="5">
        <v>0.05</v>
      </c>
    </row>
    <row r="464" spans="1:6" ht="15" customHeight="1" x14ac:dyDescent="0.25">
      <c r="A464" s="5">
        <v>187</v>
      </c>
      <c r="B464" s="9" t="s">
        <v>364</v>
      </c>
      <c r="C464" s="9" t="s">
        <v>365</v>
      </c>
      <c r="D464" s="5">
        <v>508</v>
      </c>
      <c r="E464" s="5">
        <v>0.19</v>
      </c>
      <c r="F464" s="5">
        <v>0.23</v>
      </c>
    </row>
    <row r="465" spans="1:6" ht="15" customHeight="1" x14ac:dyDescent="0.25">
      <c r="A465" s="5">
        <v>188</v>
      </c>
      <c r="B465" s="9" t="s">
        <v>366</v>
      </c>
      <c r="C465" s="9" t="s">
        <v>367</v>
      </c>
      <c r="D465" s="5">
        <v>386</v>
      </c>
      <c r="E465" s="5">
        <v>0.14000000000000001</v>
      </c>
      <c r="F465" s="5">
        <v>0.18</v>
      </c>
    </row>
    <row r="466" spans="1:6" ht="15" customHeight="1" x14ac:dyDescent="0.25">
      <c r="A466" s="5">
        <v>189</v>
      </c>
      <c r="B466" s="9" t="s">
        <v>368</v>
      </c>
      <c r="C466" s="9" t="s">
        <v>369</v>
      </c>
      <c r="D466" s="5">
        <v>354</v>
      </c>
      <c r="E466" s="5">
        <v>0.13</v>
      </c>
      <c r="F466" s="5">
        <v>0.16</v>
      </c>
    </row>
    <row r="467" spans="1:6" ht="15" customHeight="1" x14ac:dyDescent="0.25">
      <c r="A467" s="5">
        <v>190</v>
      </c>
      <c r="B467" s="9" t="s">
        <v>370</v>
      </c>
      <c r="C467" s="9" t="s">
        <v>371</v>
      </c>
      <c r="D467" s="5">
        <v>33</v>
      </c>
      <c r="E467" s="5">
        <v>0.01</v>
      </c>
      <c r="F467" s="5">
        <v>0.02</v>
      </c>
    </row>
    <row r="468" spans="1:6" ht="15" customHeight="1" x14ac:dyDescent="0.25">
      <c r="A468" s="5">
        <v>191</v>
      </c>
      <c r="B468" s="9" t="s">
        <v>372</v>
      </c>
      <c r="C468" s="9" t="s">
        <v>373</v>
      </c>
      <c r="D468" s="5">
        <v>235</v>
      </c>
      <c r="E468" s="5">
        <v>0.09</v>
      </c>
      <c r="F468" s="5">
        <v>0.11</v>
      </c>
    </row>
    <row r="469" spans="1:6" ht="15" customHeight="1" x14ac:dyDescent="0.25">
      <c r="A469" s="5">
        <v>192</v>
      </c>
      <c r="B469" s="9" t="s">
        <v>374</v>
      </c>
      <c r="C469" s="9" t="s">
        <v>375</v>
      </c>
      <c r="D469" s="5">
        <v>1933</v>
      </c>
      <c r="E469" s="5">
        <v>0.71</v>
      </c>
      <c r="F469" s="5">
        <v>0.88</v>
      </c>
    </row>
    <row r="470" spans="1:6" ht="15" customHeight="1" x14ac:dyDescent="0.25">
      <c r="A470" s="5">
        <v>193</v>
      </c>
      <c r="B470" s="9" t="s">
        <v>376</v>
      </c>
      <c r="C470" s="9" t="s">
        <v>377</v>
      </c>
      <c r="D470" s="5">
        <v>74</v>
      </c>
      <c r="E470" s="5">
        <v>0.03</v>
      </c>
      <c r="F470" s="5">
        <v>0.03</v>
      </c>
    </row>
    <row r="471" spans="1:6" ht="15" customHeight="1" x14ac:dyDescent="0.25">
      <c r="A471" s="5">
        <v>194</v>
      </c>
      <c r="B471" s="9" t="s">
        <v>378</v>
      </c>
      <c r="C471" s="9" t="s">
        <v>379</v>
      </c>
      <c r="D471" s="5">
        <v>1282</v>
      </c>
      <c r="E471" s="5">
        <v>0.47</v>
      </c>
      <c r="F471" s="5">
        <v>0.59</v>
      </c>
    </row>
    <row r="472" spans="1:6" ht="15" customHeight="1" x14ac:dyDescent="0.25">
      <c r="A472" s="5">
        <v>195</v>
      </c>
      <c r="B472" s="9" t="s">
        <v>380</v>
      </c>
      <c r="C472" s="9" t="s">
        <v>381</v>
      </c>
      <c r="D472" s="5">
        <v>804</v>
      </c>
      <c r="E472" s="5">
        <v>0.3</v>
      </c>
      <c r="F472" s="5">
        <v>0.37</v>
      </c>
    </row>
    <row r="473" spans="1:6" ht="15" customHeight="1" x14ac:dyDescent="0.25">
      <c r="A473" s="5">
        <v>196</v>
      </c>
      <c r="B473" s="9" t="s">
        <v>382</v>
      </c>
      <c r="C473" s="9" t="s">
        <v>383</v>
      </c>
      <c r="D473" s="5">
        <v>144</v>
      </c>
      <c r="E473" s="5">
        <v>0.05</v>
      </c>
      <c r="F473" s="5">
        <v>7.0000000000000007E-2</v>
      </c>
    </row>
    <row r="474" spans="1:6" ht="15" customHeight="1" x14ac:dyDescent="0.25">
      <c r="A474" s="5">
        <v>197</v>
      </c>
      <c r="B474" s="9" t="s">
        <v>384</v>
      </c>
      <c r="C474" s="9" t="s">
        <v>385</v>
      </c>
      <c r="D474" s="5">
        <v>769</v>
      </c>
      <c r="E474" s="5">
        <v>0.28000000000000003</v>
      </c>
      <c r="F474" s="5">
        <v>0.35</v>
      </c>
    </row>
    <row r="475" spans="1:6" ht="15" customHeight="1" x14ac:dyDescent="0.25">
      <c r="A475" s="3" t="s">
        <v>398</v>
      </c>
      <c r="B475" s="6" t="s">
        <v>871</v>
      </c>
      <c r="C475" s="3" t="s">
        <v>399</v>
      </c>
      <c r="D475" s="4">
        <f>SUM(D476:D477)</f>
        <v>7251</v>
      </c>
      <c r="E475" s="4">
        <f>SUM(E476:E477)</f>
        <v>2.67</v>
      </c>
      <c r="F475" s="4">
        <f>SUM(F476:F477)</f>
        <v>3.3200000000000003</v>
      </c>
    </row>
    <row r="476" spans="1:6" ht="15" customHeight="1" x14ac:dyDescent="0.25">
      <c r="A476" s="5">
        <v>198</v>
      </c>
      <c r="B476" s="9" t="s">
        <v>386</v>
      </c>
      <c r="C476" s="9" t="s">
        <v>387</v>
      </c>
      <c r="D476" s="5">
        <v>2584</v>
      </c>
      <c r="E476" s="5">
        <v>0.95</v>
      </c>
      <c r="F476" s="5">
        <v>1.18</v>
      </c>
    </row>
    <row r="477" spans="1:6" ht="15" customHeight="1" x14ac:dyDescent="0.25">
      <c r="A477" s="5">
        <v>199</v>
      </c>
      <c r="B477" s="9" t="s">
        <v>388</v>
      </c>
      <c r="C477" s="9" t="s">
        <v>389</v>
      </c>
      <c r="D477" s="5">
        <v>4667</v>
      </c>
      <c r="E477" s="5">
        <v>1.72</v>
      </c>
      <c r="F477" s="5">
        <v>2.14</v>
      </c>
    </row>
    <row r="478" spans="1:6" ht="15" customHeight="1" x14ac:dyDescent="0.25">
      <c r="A478" s="3" t="s">
        <v>406</v>
      </c>
      <c r="B478" s="6" t="s">
        <v>872</v>
      </c>
      <c r="C478" s="3" t="s">
        <v>407</v>
      </c>
      <c r="D478" s="4">
        <f>SUM(D479:D489)</f>
        <v>23901</v>
      </c>
      <c r="E478" s="4">
        <f>SUM(E479:E489)</f>
        <v>8.85</v>
      </c>
      <c r="F478" s="4">
        <f>SUM(F479:F489)</f>
        <v>10.959999999999999</v>
      </c>
    </row>
    <row r="479" spans="1:6" ht="15" customHeight="1" x14ac:dyDescent="0.25">
      <c r="A479" s="5">
        <v>200</v>
      </c>
      <c r="B479" s="9" t="s">
        <v>390</v>
      </c>
      <c r="C479" s="9" t="s">
        <v>391</v>
      </c>
      <c r="D479" s="5">
        <v>1240</v>
      </c>
      <c r="E479" s="5">
        <v>0.46</v>
      </c>
      <c r="F479" s="5">
        <v>0.56999999999999995</v>
      </c>
    </row>
    <row r="480" spans="1:6" ht="15" customHeight="1" x14ac:dyDescent="0.25">
      <c r="A480" s="5">
        <v>201</v>
      </c>
      <c r="B480" s="9" t="s">
        <v>392</v>
      </c>
      <c r="C480" s="9" t="s">
        <v>393</v>
      </c>
      <c r="D480" s="5">
        <v>2142</v>
      </c>
      <c r="E480" s="5">
        <v>0.79</v>
      </c>
      <c r="F480" s="5">
        <v>0.98</v>
      </c>
    </row>
    <row r="481" spans="1:6" ht="15" customHeight="1" x14ac:dyDescent="0.25">
      <c r="A481" s="5">
        <v>202</v>
      </c>
      <c r="B481" s="9" t="s">
        <v>394</v>
      </c>
      <c r="C481" s="9" t="s">
        <v>395</v>
      </c>
      <c r="D481" s="5">
        <v>121</v>
      </c>
      <c r="E481" s="5">
        <v>0.04</v>
      </c>
      <c r="F481" s="5">
        <v>0.06</v>
      </c>
    </row>
    <row r="482" spans="1:6" ht="15" customHeight="1" x14ac:dyDescent="0.25">
      <c r="A482" s="5">
        <v>203</v>
      </c>
      <c r="B482" s="9" t="s">
        <v>396</v>
      </c>
      <c r="C482" s="9" t="s">
        <v>397</v>
      </c>
      <c r="D482" s="5">
        <v>3138</v>
      </c>
      <c r="E482" s="5">
        <v>1.1599999999999999</v>
      </c>
      <c r="F482" s="5">
        <v>1.44</v>
      </c>
    </row>
    <row r="483" spans="1:6" ht="15" customHeight="1" x14ac:dyDescent="0.25">
      <c r="A483" s="5">
        <v>204</v>
      </c>
      <c r="B483" s="9" t="s">
        <v>400</v>
      </c>
      <c r="C483" s="9" t="s">
        <v>401</v>
      </c>
      <c r="D483" s="5">
        <v>260</v>
      </c>
      <c r="E483" s="5">
        <v>0.1</v>
      </c>
      <c r="F483" s="5">
        <v>0.12</v>
      </c>
    </row>
    <row r="484" spans="1:6" ht="15" customHeight="1" x14ac:dyDescent="0.25">
      <c r="A484" s="5">
        <v>205</v>
      </c>
      <c r="B484" s="9" t="s">
        <v>402</v>
      </c>
      <c r="C484" s="9" t="s">
        <v>403</v>
      </c>
      <c r="D484" s="5">
        <v>1070</v>
      </c>
      <c r="E484" s="5">
        <v>0.4</v>
      </c>
      <c r="F484" s="5">
        <v>0.49</v>
      </c>
    </row>
    <row r="485" spans="1:6" ht="15" customHeight="1" x14ac:dyDescent="0.25">
      <c r="A485" s="5">
        <v>206</v>
      </c>
      <c r="B485" s="9" t="s">
        <v>404</v>
      </c>
      <c r="C485" s="9" t="s">
        <v>405</v>
      </c>
      <c r="D485" s="5">
        <v>11137</v>
      </c>
      <c r="E485" s="5">
        <v>4.12</v>
      </c>
      <c r="F485" s="5">
        <v>5.0999999999999996</v>
      </c>
    </row>
    <row r="486" spans="1:6" ht="15" customHeight="1" x14ac:dyDescent="0.25">
      <c r="A486" s="5">
        <v>207</v>
      </c>
      <c r="B486" s="9" t="s">
        <v>408</v>
      </c>
      <c r="C486" s="9" t="s">
        <v>409</v>
      </c>
      <c r="D486" s="5">
        <v>2943</v>
      </c>
      <c r="E486" s="5">
        <v>1.0900000000000001</v>
      </c>
      <c r="F486" s="5">
        <v>1.35</v>
      </c>
    </row>
    <row r="487" spans="1:6" ht="15" customHeight="1" x14ac:dyDescent="0.25">
      <c r="A487" s="5">
        <v>208</v>
      </c>
      <c r="B487" s="9" t="s">
        <v>410</v>
      </c>
      <c r="C487" s="9" t="s">
        <v>411</v>
      </c>
      <c r="D487" s="5">
        <v>1396</v>
      </c>
      <c r="E487" s="5">
        <v>0.52</v>
      </c>
      <c r="F487" s="5">
        <v>0.64</v>
      </c>
    </row>
    <row r="488" spans="1:6" ht="15" customHeight="1" x14ac:dyDescent="0.25">
      <c r="A488" s="5">
        <v>209</v>
      </c>
      <c r="B488" s="9" t="s">
        <v>412</v>
      </c>
      <c r="C488" s="9" t="s">
        <v>413</v>
      </c>
      <c r="D488" s="5">
        <v>20</v>
      </c>
      <c r="E488" s="5">
        <v>0.01</v>
      </c>
      <c r="F488" s="5">
        <v>0.01</v>
      </c>
    </row>
    <row r="489" spans="1:6" ht="15" customHeight="1" x14ac:dyDescent="0.25">
      <c r="A489" s="5">
        <v>210</v>
      </c>
      <c r="B489" s="9" t="s">
        <v>414</v>
      </c>
      <c r="C489" s="9" t="s">
        <v>415</v>
      </c>
      <c r="D489" s="5">
        <v>434</v>
      </c>
      <c r="E489" s="5">
        <v>0.16</v>
      </c>
      <c r="F489" s="5">
        <v>0.2</v>
      </c>
    </row>
    <row r="490" spans="1:6" ht="15" customHeight="1" x14ac:dyDescent="0.25">
      <c r="A490" s="3" t="s">
        <v>432</v>
      </c>
      <c r="B490" s="6" t="s">
        <v>873</v>
      </c>
      <c r="C490" s="3" t="s">
        <v>433</v>
      </c>
      <c r="D490" s="4">
        <f>SUM(D491:D513)</f>
        <v>15907</v>
      </c>
      <c r="E490" s="4">
        <f>SUM(E491:E513)</f>
        <v>5.8599999999999977</v>
      </c>
      <c r="F490" s="4">
        <f>SUM(F491:F513)</f>
        <v>7.2799999999999967</v>
      </c>
    </row>
    <row r="491" spans="1:6" ht="15" customHeight="1" x14ac:dyDescent="0.25">
      <c r="A491" s="5">
        <v>211</v>
      </c>
      <c r="B491" s="9" t="s">
        <v>416</v>
      </c>
      <c r="C491" s="9" t="s">
        <v>417</v>
      </c>
      <c r="D491" s="5">
        <v>54</v>
      </c>
      <c r="E491" s="5">
        <v>0.02</v>
      </c>
      <c r="F491" s="5">
        <v>0.02</v>
      </c>
    </row>
    <row r="492" spans="1:6" ht="15" customHeight="1" x14ac:dyDescent="0.25">
      <c r="A492" s="5">
        <v>212</v>
      </c>
      <c r="B492" s="9" t="s">
        <v>418</v>
      </c>
      <c r="C492" s="9" t="s">
        <v>419</v>
      </c>
      <c r="D492" s="5">
        <v>100</v>
      </c>
      <c r="E492" s="5">
        <v>0.04</v>
      </c>
      <c r="F492" s="5">
        <v>0.05</v>
      </c>
    </row>
    <row r="493" spans="1:6" ht="15" customHeight="1" x14ac:dyDescent="0.25">
      <c r="A493" s="5">
        <v>213</v>
      </c>
      <c r="B493" s="9" t="s">
        <v>420</v>
      </c>
      <c r="C493" s="9" t="s">
        <v>421</v>
      </c>
      <c r="D493" s="5">
        <v>221</v>
      </c>
      <c r="E493" s="5">
        <v>0.08</v>
      </c>
      <c r="F493" s="5">
        <v>0.1</v>
      </c>
    </row>
    <row r="494" spans="1:6" ht="15" customHeight="1" x14ac:dyDescent="0.25">
      <c r="A494" s="5">
        <v>214</v>
      </c>
      <c r="B494" s="9" t="s">
        <v>422</v>
      </c>
      <c r="C494" s="9" t="s">
        <v>423</v>
      </c>
      <c r="D494" s="5">
        <v>541</v>
      </c>
      <c r="E494" s="5">
        <v>0.2</v>
      </c>
      <c r="F494" s="5">
        <v>0.25</v>
      </c>
    </row>
    <row r="495" spans="1:6" ht="15" customHeight="1" x14ac:dyDescent="0.25">
      <c r="A495" s="5">
        <v>215</v>
      </c>
      <c r="B495" s="9" t="s">
        <v>424</v>
      </c>
      <c r="C495" s="9" t="s">
        <v>425</v>
      </c>
      <c r="D495" s="5">
        <v>834</v>
      </c>
      <c r="E495" s="5">
        <v>0.31</v>
      </c>
      <c r="F495" s="5">
        <v>0.38</v>
      </c>
    </row>
    <row r="496" spans="1:6" ht="15" customHeight="1" x14ac:dyDescent="0.25">
      <c r="A496" s="5">
        <v>216</v>
      </c>
      <c r="B496" s="9" t="s">
        <v>426</v>
      </c>
      <c r="C496" s="9" t="s">
        <v>427</v>
      </c>
      <c r="D496" s="5">
        <v>3633</v>
      </c>
      <c r="E496" s="5">
        <v>1.34</v>
      </c>
      <c r="F496" s="5">
        <v>1.66</v>
      </c>
    </row>
    <row r="497" spans="1:6" ht="15" customHeight="1" x14ac:dyDescent="0.25">
      <c r="A497" s="5">
        <v>217</v>
      </c>
      <c r="B497" s="9" t="s">
        <v>428</v>
      </c>
      <c r="C497" s="9" t="s">
        <v>429</v>
      </c>
      <c r="D497" s="5">
        <v>5358</v>
      </c>
      <c r="E497" s="5">
        <v>1.98</v>
      </c>
      <c r="F497" s="5">
        <v>2.4500000000000002</v>
      </c>
    </row>
    <row r="498" spans="1:6" ht="15" customHeight="1" x14ac:dyDescent="0.25">
      <c r="A498" s="5">
        <v>218</v>
      </c>
      <c r="B498" s="9" t="s">
        <v>430</v>
      </c>
      <c r="C498" s="9" t="s">
        <v>431</v>
      </c>
      <c r="D498" s="5">
        <v>2610</v>
      </c>
      <c r="E498" s="5">
        <v>0.96</v>
      </c>
      <c r="F498" s="5">
        <v>1.19</v>
      </c>
    </row>
    <row r="499" spans="1:6" ht="15" customHeight="1" x14ac:dyDescent="0.25">
      <c r="A499" s="5">
        <v>219</v>
      </c>
      <c r="B499" s="9" t="s">
        <v>434</v>
      </c>
      <c r="C499" s="9" t="s">
        <v>435</v>
      </c>
      <c r="D499" s="5">
        <v>283</v>
      </c>
      <c r="E499" s="5">
        <v>0.1</v>
      </c>
      <c r="F499" s="5">
        <v>0.13</v>
      </c>
    </row>
    <row r="500" spans="1:6" ht="15" customHeight="1" x14ac:dyDescent="0.25">
      <c r="A500" s="5">
        <v>220</v>
      </c>
      <c r="B500" s="9" t="s">
        <v>436</v>
      </c>
      <c r="C500" s="9" t="s">
        <v>437</v>
      </c>
      <c r="D500" s="5">
        <v>37</v>
      </c>
      <c r="E500" s="5">
        <v>0.01</v>
      </c>
      <c r="F500" s="5">
        <v>0.02</v>
      </c>
    </row>
    <row r="501" spans="1:6" ht="15" customHeight="1" x14ac:dyDescent="0.25">
      <c r="A501" s="5">
        <v>221</v>
      </c>
      <c r="B501" s="9" t="s">
        <v>438</v>
      </c>
      <c r="C501" s="9" t="s">
        <v>439</v>
      </c>
      <c r="D501" s="5">
        <v>35</v>
      </c>
      <c r="E501" s="5">
        <v>0.01</v>
      </c>
      <c r="F501" s="5">
        <v>0.02</v>
      </c>
    </row>
    <row r="502" spans="1:6" ht="15" customHeight="1" x14ac:dyDescent="0.25">
      <c r="A502" s="5">
        <v>222</v>
      </c>
      <c r="B502" s="9" t="s">
        <v>440</v>
      </c>
      <c r="C502" s="9" t="s">
        <v>441</v>
      </c>
      <c r="D502" s="5">
        <v>417</v>
      </c>
      <c r="E502" s="5">
        <v>0.15</v>
      </c>
      <c r="F502" s="5">
        <v>0.19</v>
      </c>
    </row>
    <row r="503" spans="1:6" ht="15" customHeight="1" x14ac:dyDescent="0.25">
      <c r="A503" s="5">
        <v>223</v>
      </c>
      <c r="B503" s="9" t="s">
        <v>442</v>
      </c>
      <c r="C503" s="9" t="s">
        <v>443</v>
      </c>
      <c r="D503" s="5">
        <v>1065</v>
      </c>
      <c r="E503" s="5">
        <v>0.39</v>
      </c>
      <c r="F503" s="5">
        <v>0.49</v>
      </c>
    </row>
    <row r="504" spans="1:6" ht="15" customHeight="1" x14ac:dyDescent="0.25">
      <c r="A504" s="5">
        <v>224</v>
      </c>
      <c r="B504" s="9" t="s">
        <v>444</v>
      </c>
      <c r="C504" s="9" t="s">
        <v>445</v>
      </c>
      <c r="D504" s="5">
        <v>5</v>
      </c>
      <c r="E504" s="5">
        <v>0</v>
      </c>
      <c r="F504" s="5">
        <v>0</v>
      </c>
    </row>
    <row r="505" spans="1:6" ht="15" customHeight="1" x14ac:dyDescent="0.25">
      <c r="A505" s="5">
        <v>225</v>
      </c>
      <c r="B505" s="9" t="s">
        <v>446</v>
      </c>
      <c r="C505" s="9" t="s">
        <v>447</v>
      </c>
      <c r="D505" s="5">
        <v>21</v>
      </c>
      <c r="E505" s="5">
        <v>0.01</v>
      </c>
      <c r="F505" s="5">
        <v>0.01</v>
      </c>
    </row>
    <row r="506" spans="1:6" ht="15" customHeight="1" x14ac:dyDescent="0.25">
      <c r="A506" s="5">
        <v>226</v>
      </c>
      <c r="B506" s="9" t="s">
        <v>448</v>
      </c>
      <c r="C506" s="9" t="s">
        <v>449</v>
      </c>
      <c r="D506" s="5">
        <v>31</v>
      </c>
      <c r="E506" s="5">
        <v>0.01</v>
      </c>
      <c r="F506" s="5">
        <v>0.01</v>
      </c>
    </row>
    <row r="507" spans="1:6" ht="15" customHeight="1" x14ac:dyDescent="0.25">
      <c r="A507" s="5">
        <v>227</v>
      </c>
      <c r="B507" s="9" t="s">
        <v>450</v>
      </c>
      <c r="C507" s="9" t="s">
        <v>451</v>
      </c>
      <c r="D507" s="5">
        <v>17</v>
      </c>
      <c r="E507" s="5">
        <v>0.01</v>
      </c>
      <c r="F507" s="5">
        <v>0.01</v>
      </c>
    </row>
    <row r="508" spans="1:6" ht="15" customHeight="1" x14ac:dyDescent="0.25">
      <c r="A508" s="5">
        <v>228</v>
      </c>
      <c r="B508" s="9" t="s">
        <v>452</v>
      </c>
      <c r="C508" s="9" t="s">
        <v>453</v>
      </c>
      <c r="D508" s="5">
        <v>46</v>
      </c>
      <c r="E508" s="5">
        <v>0.02</v>
      </c>
      <c r="F508" s="5">
        <v>0.02</v>
      </c>
    </row>
    <row r="509" spans="1:6" ht="15" customHeight="1" x14ac:dyDescent="0.25">
      <c r="A509" s="5">
        <v>229</v>
      </c>
      <c r="B509" s="9" t="s">
        <v>454</v>
      </c>
      <c r="C509" s="9" t="s">
        <v>455</v>
      </c>
      <c r="D509" s="5">
        <v>38</v>
      </c>
      <c r="E509" s="5">
        <v>0.01</v>
      </c>
      <c r="F509" s="5">
        <v>0.02</v>
      </c>
    </row>
    <row r="510" spans="1:6" ht="15" customHeight="1" x14ac:dyDescent="0.25">
      <c r="A510" s="5">
        <v>230</v>
      </c>
      <c r="B510" s="9" t="s">
        <v>456</v>
      </c>
      <c r="C510" s="9" t="s">
        <v>457</v>
      </c>
      <c r="D510" s="5">
        <v>140</v>
      </c>
      <c r="E510" s="5">
        <v>0.05</v>
      </c>
      <c r="F510" s="5">
        <v>0.06</v>
      </c>
    </row>
    <row r="511" spans="1:6" ht="15" customHeight="1" x14ac:dyDescent="0.25">
      <c r="A511" s="5">
        <v>231</v>
      </c>
      <c r="B511" s="9" t="s">
        <v>458</v>
      </c>
      <c r="C511" s="9" t="s">
        <v>459</v>
      </c>
      <c r="D511" s="5">
        <v>126</v>
      </c>
      <c r="E511" s="5">
        <v>0.05</v>
      </c>
      <c r="F511" s="5">
        <v>0.06</v>
      </c>
    </row>
    <row r="512" spans="1:6" ht="15" customHeight="1" x14ac:dyDescent="0.25">
      <c r="A512" s="5">
        <v>232</v>
      </c>
      <c r="B512" s="9" t="s">
        <v>460</v>
      </c>
      <c r="C512" s="9" t="s">
        <v>461</v>
      </c>
      <c r="D512" s="5">
        <v>108</v>
      </c>
      <c r="E512" s="5">
        <v>0.04</v>
      </c>
      <c r="F512" s="5">
        <v>0.05</v>
      </c>
    </row>
    <row r="513" spans="1:6" ht="15" customHeight="1" x14ac:dyDescent="0.25">
      <c r="A513" s="5">
        <v>233</v>
      </c>
      <c r="B513" s="9" t="s">
        <v>462</v>
      </c>
      <c r="C513" s="9" t="s">
        <v>463</v>
      </c>
      <c r="D513" s="5">
        <v>187</v>
      </c>
      <c r="E513" s="5">
        <v>7.0000000000000007E-2</v>
      </c>
      <c r="F513" s="5">
        <v>0.09</v>
      </c>
    </row>
    <row r="514" spans="1:6" ht="15" customHeight="1" x14ac:dyDescent="0.25">
      <c r="A514" s="3" t="s">
        <v>482</v>
      </c>
      <c r="B514" s="6" t="s">
        <v>874</v>
      </c>
      <c r="C514" s="3" t="s">
        <v>483</v>
      </c>
      <c r="D514" s="4">
        <f>SUM(D515:D521)</f>
        <v>88</v>
      </c>
      <c r="E514" s="4">
        <f>SUM(E515:E521)</f>
        <v>0.02</v>
      </c>
      <c r="F514" s="4">
        <f>SUM(F515:F521)</f>
        <v>0.03</v>
      </c>
    </row>
    <row r="515" spans="1:6" ht="15" customHeight="1" x14ac:dyDescent="0.25">
      <c r="A515" s="5">
        <v>234</v>
      </c>
      <c r="B515" s="9" t="s">
        <v>464</v>
      </c>
      <c r="C515" s="9" t="s">
        <v>465</v>
      </c>
      <c r="D515" s="5">
        <v>8</v>
      </c>
      <c r="E515" s="5">
        <v>0</v>
      </c>
      <c r="F515" s="5">
        <v>0</v>
      </c>
    </row>
    <row r="516" spans="1:6" ht="15" customHeight="1" x14ac:dyDescent="0.25">
      <c r="A516" s="5">
        <v>236</v>
      </c>
      <c r="B516" s="9" t="s">
        <v>468</v>
      </c>
      <c r="C516" s="9" t="s">
        <v>469</v>
      </c>
      <c r="D516" s="5">
        <v>3</v>
      </c>
      <c r="E516" s="5">
        <v>0</v>
      </c>
      <c r="F516" s="5">
        <v>0</v>
      </c>
    </row>
    <row r="517" spans="1:6" ht="15" customHeight="1" x14ac:dyDescent="0.25">
      <c r="A517" s="5">
        <v>237</v>
      </c>
      <c r="B517" s="9" t="s">
        <v>470</v>
      </c>
      <c r="C517" s="9" t="s">
        <v>471</v>
      </c>
      <c r="D517" s="5">
        <v>5</v>
      </c>
      <c r="E517" s="5">
        <v>0</v>
      </c>
      <c r="F517" s="5">
        <v>0</v>
      </c>
    </row>
    <row r="518" spans="1:6" ht="15" customHeight="1" x14ac:dyDescent="0.25">
      <c r="A518" s="5">
        <v>239</v>
      </c>
      <c r="B518" s="9" t="s">
        <v>474</v>
      </c>
      <c r="C518" s="9" t="s">
        <v>475</v>
      </c>
      <c r="D518" s="5">
        <v>5</v>
      </c>
      <c r="E518" s="5">
        <v>0</v>
      </c>
      <c r="F518" s="5">
        <v>0</v>
      </c>
    </row>
    <row r="519" spans="1:6" ht="15" customHeight="1" x14ac:dyDescent="0.25">
      <c r="A519" s="5">
        <v>242</v>
      </c>
      <c r="B519" s="9" t="s">
        <v>480</v>
      </c>
      <c r="C519" s="9" t="s">
        <v>481</v>
      </c>
      <c r="D519" s="5">
        <v>58</v>
      </c>
      <c r="E519" s="5">
        <v>0.02</v>
      </c>
      <c r="F519" s="5">
        <v>0.03</v>
      </c>
    </row>
    <row r="520" spans="1:6" ht="15" customHeight="1" x14ac:dyDescent="0.25">
      <c r="A520" s="5">
        <v>243</v>
      </c>
      <c r="B520" s="9" t="s">
        <v>484</v>
      </c>
      <c r="C520" s="9" t="s">
        <v>485</v>
      </c>
      <c r="D520" s="5">
        <v>1</v>
      </c>
      <c r="E520" s="5">
        <v>0</v>
      </c>
      <c r="F520" s="5">
        <v>0</v>
      </c>
    </row>
    <row r="521" spans="1:6" ht="15" customHeight="1" x14ac:dyDescent="0.25">
      <c r="A521" s="5">
        <v>244</v>
      </c>
      <c r="B521" s="9" t="s">
        <v>486</v>
      </c>
      <c r="C521" s="9" t="s">
        <v>487</v>
      </c>
      <c r="D521" s="5">
        <v>8</v>
      </c>
      <c r="E521" s="5">
        <v>0</v>
      </c>
      <c r="F521" s="5">
        <v>0</v>
      </c>
    </row>
    <row r="522" spans="1:6" ht="15" customHeight="1" x14ac:dyDescent="0.25">
      <c r="A522" s="3" t="s">
        <v>522</v>
      </c>
      <c r="B522" s="6" t="s">
        <v>915</v>
      </c>
      <c r="C522" s="3" t="s">
        <v>523</v>
      </c>
      <c r="D522" s="4">
        <f>SUM(D523:D534)</f>
        <v>194</v>
      </c>
      <c r="E522" s="4">
        <f>SUM(E523:E534)</f>
        <v>6.0000000000000005E-2</v>
      </c>
      <c r="F522" s="4">
        <f>SUM(F523:F534)</f>
        <v>7.0000000000000007E-2</v>
      </c>
    </row>
    <row r="523" spans="1:6" ht="15" customHeight="1" x14ac:dyDescent="0.25">
      <c r="A523" s="5">
        <v>254</v>
      </c>
      <c r="B523" s="9" t="s">
        <v>502</v>
      </c>
      <c r="C523" s="9" t="s">
        <v>503</v>
      </c>
      <c r="D523" s="5">
        <v>1</v>
      </c>
      <c r="E523" s="5">
        <v>0</v>
      </c>
      <c r="F523" s="5">
        <v>0</v>
      </c>
    </row>
    <row r="524" spans="1:6" ht="15" customHeight="1" x14ac:dyDescent="0.25">
      <c r="A524" s="5">
        <v>255</v>
      </c>
      <c r="B524" s="9" t="s">
        <v>506</v>
      </c>
      <c r="C524" s="9" t="s">
        <v>507</v>
      </c>
      <c r="D524" s="5">
        <v>9</v>
      </c>
      <c r="E524" s="5">
        <v>0</v>
      </c>
      <c r="F524" s="5">
        <v>0</v>
      </c>
    </row>
    <row r="525" spans="1:6" ht="15" customHeight="1" x14ac:dyDescent="0.25">
      <c r="A525" s="5">
        <v>256</v>
      </c>
      <c r="B525" s="9" t="s">
        <v>508</v>
      </c>
      <c r="C525" s="9" t="s">
        <v>509</v>
      </c>
      <c r="D525" s="5">
        <v>69</v>
      </c>
      <c r="E525" s="5">
        <v>0.03</v>
      </c>
      <c r="F525" s="5">
        <v>0.03</v>
      </c>
    </row>
    <row r="526" spans="1:6" ht="15" customHeight="1" x14ac:dyDescent="0.25">
      <c r="A526" s="5">
        <v>257</v>
      </c>
      <c r="B526" s="9" t="s">
        <v>510</v>
      </c>
      <c r="C526" s="9" t="s">
        <v>511</v>
      </c>
      <c r="D526" s="5">
        <v>2</v>
      </c>
      <c r="E526" s="5">
        <v>0</v>
      </c>
      <c r="F526" s="5">
        <v>0</v>
      </c>
    </row>
    <row r="527" spans="1:6" ht="15" customHeight="1" x14ac:dyDescent="0.25">
      <c r="A527" s="5">
        <v>259</v>
      </c>
      <c r="B527" s="9" t="s">
        <v>514</v>
      </c>
      <c r="C527" s="9" t="s">
        <v>515</v>
      </c>
      <c r="D527" s="5">
        <v>10</v>
      </c>
      <c r="E527" s="5">
        <v>0</v>
      </c>
      <c r="F527" s="5">
        <v>0</v>
      </c>
    </row>
    <row r="528" spans="1:6" ht="15" customHeight="1" x14ac:dyDescent="0.25">
      <c r="A528" s="5">
        <v>260</v>
      </c>
      <c r="B528" s="9" t="s">
        <v>516</v>
      </c>
      <c r="C528" s="9" t="s">
        <v>517</v>
      </c>
      <c r="D528" s="5">
        <v>1</v>
      </c>
      <c r="E528" s="5">
        <v>0</v>
      </c>
      <c r="F528" s="5">
        <v>0</v>
      </c>
    </row>
    <row r="529" spans="1:6" ht="15" customHeight="1" x14ac:dyDescent="0.25">
      <c r="A529" s="5">
        <v>261</v>
      </c>
      <c r="B529" s="9" t="s">
        <v>518</v>
      </c>
      <c r="C529" s="9" t="s">
        <v>519</v>
      </c>
      <c r="D529" s="5">
        <v>34</v>
      </c>
      <c r="E529" s="5">
        <v>0.01</v>
      </c>
      <c r="F529" s="5">
        <v>0.02</v>
      </c>
    </row>
    <row r="530" spans="1:6" ht="15" customHeight="1" x14ac:dyDescent="0.25">
      <c r="A530" s="5">
        <v>262</v>
      </c>
      <c r="B530" s="9" t="s">
        <v>520</v>
      </c>
      <c r="C530" s="9" t="s">
        <v>521</v>
      </c>
      <c r="D530" s="5">
        <v>2</v>
      </c>
      <c r="E530" s="5">
        <v>0</v>
      </c>
      <c r="F530" s="5">
        <v>0</v>
      </c>
    </row>
    <row r="531" spans="1:6" ht="15" customHeight="1" x14ac:dyDescent="0.25">
      <c r="A531" s="5">
        <v>263</v>
      </c>
      <c r="B531" s="9" t="s">
        <v>524</v>
      </c>
      <c r="C531" s="9" t="s">
        <v>525</v>
      </c>
      <c r="D531" s="5">
        <v>5</v>
      </c>
      <c r="E531" s="5">
        <v>0</v>
      </c>
      <c r="F531" s="5">
        <v>0</v>
      </c>
    </row>
    <row r="532" spans="1:6" ht="15" customHeight="1" x14ac:dyDescent="0.25">
      <c r="A532" s="5">
        <v>264</v>
      </c>
      <c r="B532" s="9" t="s">
        <v>526</v>
      </c>
      <c r="C532" s="9" t="s">
        <v>527</v>
      </c>
      <c r="D532" s="5">
        <v>26</v>
      </c>
      <c r="E532" s="5">
        <v>0.01</v>
      </c>
      <c r="F532" s="5">
        <v>0.01</v>
      </c>
    </row>
    <row r="533" spans="1:6" ht="15" customHeight="1" x14ac:dyDescent="0.25">
      <c r="A533" s="5">
        <v>265</v>
      </c>
      <c r="B533" s="9" t="s">
        <v>528</v>
      </c>
      <c r="C533" s="9" t="s">
        <v>529</v>
      </c>
      <c r="D533" s="5">
        <v>26</v>
      </c>
      <c r="E533" s="5">
        <v>0.01</v>
      </c>
      <c r="F533" s="5">
        <v>0.01</v>
      </c>
    </row>
    <row r="534" spans="1:6" ht="15" customHeight="1" x14ac:dyDescent="0.25">
      <c r="A534" s="5">
        <v>266</v>
      </c>
      <c r="B534" s="9" t="s">
        <v>530</v>
      </c>
      <c r="C534" s="9" t="s">
        <v>531</v>
      </c>
      <c r="D534" s="5">
        <v>9</v>
      </c>
      <c r="E534" s="5">
        <v>0</v>
      </c>
      <c r="F534" s="5">
        <v>0</v>
      </c>
    </row>
    <row r="535" spans="1:6" ht="15" customHeight="1" x14ac:dyDescent="0.25">
      <c r="A535" s="3" t="s">
        <v>552</v>
      </c>
      <c r="B535" s="6" t="s">
        <v>876</v>
      </c>
      <c r="C535" s="3" t="s">
        <v>553</v>
      </c>
      <c r="D535" s="4">
        <f>SUM(D536:D539)</f>
        <v>4659</v>
      </c>
      <c r="E535" s="4">
        <f>SUM(E536:E539)</f>
        <v>1.7200000000000002</v>
      </c>
      <c r="F535" s="4">
        <f>SUM(F536:F539)</f>
        <v>2.14</v>
      </c>
    </row>
    <row r="536" spans="1:6" ht="15" customHeight="1" x14ac:dyDescent="0.25">
      <c r="A536" s="5">
        <v>267</v>
      </c>
      <c r="B536" s="9" t="s">
        <v>532</v>
      </c>
      <c r="C536" s="9" t="s">
        <v>533</v>
      </c>
      <c r="D536" s="5">
        <v>715</v>
      </c>
      <c r="E536" s="5">
        <v>0.26</v>
      </c>
      <c r="F536" s="5">
        <v>0.33</v>
      </c>
    </row>
    <row r="537" spans="1:6" ht="15" customHeight="1" x14ac:dyDescent="0.25">
      <c r="A537" s="5">
        <v>268</v>
      </c>
      <c r="B537" s="9" t="s">
        <v>534</v>
      </c>
      <c r="C537" s="9" t="s">
        <v>535</v>
      </c>
      <c r="D537" s="5">
        <v>456</v>
      </c>
      <c r="E537" s="5">
        <v>0.17</v>
      </c>
      <c r="F537" s="5">
        <v>0.21</v>
      </c>
    </row>
    <row r="538" spans="1:6" ht="15" customHeight="1" x14ac:dyDescent="0.25">
      <c r="A538" s="5">
        <v>269</v>
      </c>
      <c r="B538" s="9" t="s">
        <v>536</v>
      </c>
      <c r="C538" s="9" t="s">
        <v>537</v>
      </c>
      <c r="D538" s="5">
        <v>1</v>
      </c>
      <c r="E538" s="5">
        <v>0</v>
      </c>
      <c r="F538" s="5">
        <v>0</v>
      </c>
    </row>
    <row r="539" spans="1:6" ht="15" customHeight="1" x14ac:dyDescent="0.25">
      <c r="A539" s="5">
        <v>270</v>
      </c>
      <c r="B539" s="9" t="s">
        <v>538</v>
      </c>
      <c r="C539" s="9" t="s">
        <v>539</v>
      </c>
      <c r="D539" s="5">
        <v>3487</v>
      </c>
      <c r="E539" s="5">
        <v>1.29</v>
      </c>
      <c r="F539" s="5">
        <v>1.6</v>
      </c>
    </row>
    <row r="540" spans="1:6" ht="15" customHeight="1" x14ac:dyDescent="0.25">
      <c r="A540" s="3" t="s">
        <v>564</v>
      </c>
      <c r="B540" s="6" t="s">
        <v>877</v>
      </c>
      <c r="C540" s="3" t="s">
        <v>565</v>
      </c>
      <c r="D540" s="4">
        <f>SUM(D541:D559)</f>
        <v>7981</v>
      </c>
      <c r="E540" s="4">
        <f>SUM(E541:E559)</f>
        <v>2.9399999999999995</v>
      </c>
      <c r="F540" s="4">
        <f>SUM(F541:F559)</f>
        <v>3.6500000000000008</v>
      </c>
    </row>
    <row r="541" spans="1:6" ht="15" customHeight="1" x14ac:dyDescent="0.25">
      <c r="A541" s="5">
        <v>271</v>
      </c>
      <c r="B541" s="9" t="s">
        <v>540</v>
      </c>
      <c r="C541" s="9" t="s">
        <v>541</v>
      </c>
      <c r="D541" s="5">
        <v>79</v>
      </c>
      <c r="E541" s="5">
        <v>0.03</v>
      </c>
      <c r="F541" s="5">
        <v>0.04</v>
      </c>
    </row>
    <row r="542" spans="1:6" ht="15" customHeight="1" x14ac:dyDescent="0.25">
      <c r="A542" s="5">
        <v>272</v>
      </c>
      <c r="B542" s="9" t="s">
        <v>542</v>
      </c>
      <c r="C542" s="9" t="s">
        <v>543</v>
      </c>
      <c r="D542" s="5">
        <v>188</v>
      </c>
      <c r="E542" s="5">
        <v>7.0000000000000007E-2</v>
      </c>
      <c r="F542" s="5">
        <v>0.09</v>
      </c>
    </row>
    <row r="543" spans="1:6" ht="15" customHeight="1" x14ac:dyDescent="0.25">
      <c r="A543" s="5">
        <v>273</v>
      </c>
      <c r="B543" s="9" t="s">
        <v>544</v>
      </c>
      <c r="C543" s="9" t="s">
        <v>545</v>
      </c>
      <c r="D543" s="5">
        <v>95</v>
      </c>
      <c r="E543" s="5">
        <v>0.04</v>
      </c>
      <c r="F543" s="5">
        <v>0.04</v>
      </c>
    </row>
    <row r="544" spans="1:6" ht="15" customHeight="1" x14ac:dyDescent="0.25">
      <c r="A544" s="5">
        <v>274</v>
      </c>
      <c r="B544" s="9" t="s">
        <v>546</v>
      </c>
      <c r="C544" s="9" t="s">
        <v>547</v>
      </c>
      <c r="D544" s="5">
        <v>659</v>
      </c>
      <c r="E544" s="5">
        <v>0.24</v>
      </c>
      <c r="F544" s="5">
        <v>0.3</v>
      </c>
    </row>
    <row r="545" spans="1:6" ht="15" customHeight="1" x14ac:dyDescent="0.25">
      <c r="A545" s="5">
        <v>275</v>
      </c>
      <c r="B545" s="9" t="s">
        <v>548</v>
      </c>
      <c r="C545" s="9" t="s">
        <v>549</v>
      </c>
      <c r="D545" s="5">
        <v>1</v>
      </c>
      <c r="E545" s="5">
        <v>0</v>
      </c>
      <c r="F545" s="5">
        <v>0</v>
      </c>
    </row>
    <row r="546" spans="1:6" ht="15" customHeight="1" x14ac:dyDescent="0.25">
      <c r="A546" s="5">
        <v>276</v>
      </c>
      <c r="B546" s="9" t="s">
        <v>550</v>
      </c>
      <c r="C546" s="9" t="s">
        <v>551</v>
      </c>
      <c r="D546" s="5">
        <v>1016</v>
      </c>
      <c r="E546" s="5">
        <v>0.38</v>
      </c>
      <c r="F546" s="5">
        <v>0.47</v>
      </c>
    </row>
    <row r="547" spans="1:6" ht="15" customHeight="1" x14ac:dyDescent="0.25">
      <c r="A547" s="5">
        <v>277</v>
      </c>
      <c r="B547" s="9" t="s">
        <v>554</v>
      </c>
      <c r="C547" s="9" t="s">
        <v>555</v>
      </c>
      <c r="D547" s="5">
        <v>83</v>
      </c>
      <c r="E547" s="5">
        <v>0.03</v>
      </c>
      <c r="F547" s="5">
        <v>0.04</v>
      </c>
    </row>
    <row r="548" spans="1:6" ht="15" customHeight="1" x14ac:dyDescent="0.25">
      <c r="A548" s="5">
        <v>278</v>
      </c>
      <c r="B548" s="9" t="s">
        <v>556</v>
      </c>
      <c r="C548" s="9" t="s">
        <v>557</v>
      </c>
      <c r="D548" s="5">
        <v>43</v>
      </c>
      <c r="E548" s="5">
        <v>0.02</v>
      </c>
      <c r="F548" s="5">
        <v>0.02</v>
      </c>
    </row>
    <row r="549" spans="1:6" ht="15" customHeight="1" x14ac:dyDescent="0.25">
      <c r="A549" s="5">
        <v>279</v>
      </c>
      <c r="B549" s="9" t="s">
        <v>558</v>
      </c>
      <c r="C549" s="9" t="s">
        <v>559</v>
      </c>
      <c r="D549" s="5">
        <v>18</v>
      </c>
      <c r="E549" s="5">
        <v>0.01</v>
      </c>
      <c r="F549" s="5">
        <v>0.01</v>
      </c>
    </row>
    <row r="550" spans="1:6" ht="15" customHeight="1" x14ac:dyDescent="0.25">
      <c r="A550" s="5">
        <v>280</v>
      </c>
      <c r="B550" s="9" t="s">
        <v>560</v>
      </c>
      <c r="C550" s="9" t="s">
        <v>561</v>
      </c>
      <c r="D550" s="5">
        <v>28</v>
      </c>
      <c r="E550" s="5">
        <v>0.01</v>
      </c>
      <c r="F550" s="5">
        <v>0.01</v>
      </c>
    </row>
    <row r="551" spans="1:6" ht="15" customHeight="1" x14ac:dyDescent="0.25">
      <c r="A551" s="5">
        <v>281</v>
      </c>
      <c r="B551" s="9" t="s">
        <v>562</v>
      </c>
      <c r="C551" s="9" t="s">
        <v>563</v>
      </c>
      <c r="D551" s="5">
        <v>4313</v>
      </c>
      <c r="E551" s="5">
        <v>1.59</v>
      </c>
      <c r="F551" s="5">
        <v>1.97</v>
      </c>
    </row>
    <row r="552" spans="1:6" ht="15" customHeight="1" x14ac:dyDescent="0.25">
      <c r="A552" s="5">
        <v>282</v>
      </c>
      <c r="B552" s="9" t="s">
        <v>566</v>
      </c>
      <c r="C552" s="9" t="s">
        <v>567</v>
      </c>
      <c r="D552" s="5">
        <v>353</v>
      </c>
      <c r="E552" s="5">
        <v>0.13</v>
      </c>
      <c r="F552" s="5">
        <v>0.16</v>
      </c>
    </row>
    <row r="553" spans="1:6" ht="15" customHeight="1" x14ac:dyDescent="0.25">
      <c r="A553" s="5">
        <v>283</v>
      </c>
      <c r="B553" s="9" t="s">
        <v>568</v>
      </c>
      <c r="C553" s="9" t="s">
        <v>569</v>
      </c>
      <c r="D553" s="5">
        <v>307</v>
      </c>
      <c r="E553" s="5">
        <v>0.11</v>
      </c>
      <c r="F553" s="5">
        <v>0.14000000000000001</v>
      </c>
    </row>
    <row r="554" spans="1:6" ht="15" customHeight="1" x14ac:dyDescent="0.25">
      <c r="A554" s="5">
        <v>284</v>
      </c>
      <c r="B554" s="9" t="s">
        <v>570</v>
      </c>
      <c r="C554" s="9" t="s">
        <v>571</v>
      </c>
      <c r="D554" s="5">
        <v>7</v>
      </c>
      <c r="E554" s="5">
        <v>0</v>
      </c>
      <c r="F554" s="5">
        <v>0</v>
      </c>
    </row>
    <row r="555" spans="1:6" ht="15" customHeight="1" x14ac:dyDescent="0.25">
      <c r="A555" s="5">
        <v>285</v>
      </c>
      <c r="B555" s="9" t="s">
        <v>572</v>
      </c>
      <c r="C555" s="9" t="s">
        <v>573</v>
      </c>
      <c r="D555" s="5">
        <v>88</v>
      </c>
      <c r="E555" s="5">
        <v>0.03</v>
      </c>
      <c r="F555" s="5">
        <v>0.04</v>
      </c>
    </row>
    <row r="556" spans="1:6" ht="15" customHeight="1" x14ac:dyDescent="0.25">
      <c r="A556" s="5">
        <v>286</v>
      </c>
      <c r="B556" s="9" t="s">
        <v>574</v>
      </c>
      <c r="C556" s="9" t="s">
        <v>575</v>
      </c>
      <c r="D556" s="5">
        <v>1</v>
      </c>
      <c r="E556" s="5">
        <v>0</v>
      </c>
      <c r="F556" s="5">
        <v>0</v>
      </c>
    </row>
    <row r="557" spans="1:6" ht="15" customHeight="1" x14ac:dyDescent="0.25">
      <c r="A557" s="5">
        <v>287</v>
      </c>
      <c r="B557" s="9" t="s">
        <v>576</v>
      </c>
      <c r="C557" s="9" t="s">
        <v>577</v>
      </c>
      <c r="D557" s="5">
        <v>442</v>
      </c>
      <c r="E557" s="5">
        <v>0.16</v>
      </c>
      <c r="F557" s="5">
        <v>0.2</v>
      </c>
    </row>
    <row r="558" spans="1:6" ht="15" customHeight="1" x14ac:dyDescent="0.25">
      <c r="A558" s="5">
        <v>288</v>
      </c>
      <c r="B558" s="9" t="s">
        <v>578</v>
      </c>
      <c r="C558" s="9" t="s">
        <v>579</v>
      </c>
      <c r="D558" s="5">
        <v>93</v>
      </c>
      <c r="E558" s="5">
        <v>0.03</v>
      </c>
      <c r="F558" s="5">
        <v>0.04</v>
      </c>
    </row>
    <row r="559" spans="1:6" ht="15" customHeight="1" x14ac:dyDescent="0.25">
      <c r="A559" s="5">
        <v>289</v>
      </c>
      <c r="B559" s="9" t="s">
        <v>580</v>
      </c>
      <c r="C559" s="9" t="s">
        <v>581</v>
      </c>
      <c r="D559" s="5">
        <v>167</v>
      </c>
      <c r="E559" s="5">
        <v>0.06</v>
      </c>
      <c r="F559" s="5">
        <v>0.08</v>
      </c>
    </row>
    <row r="560" spans="1:6" ht="15" customHeight="1" x14ac:dyDescent="0.25">
      <c r="A560" s="3" t="s">
        <v>601</v>
      </c>
      <c r="B560" s="6" t="s">
        <v>878</v>
      </c>
      <c r="C560" s="3" t="s">
        <v>602</v>
      </c>
      <c r="D560" s="4">
        <f>SUM(D561:D566)</f>
        <v>28094</v>
      </c>
      <c r="E560" s="4">
        <f>SUM(E561:E566)</f>
        <v>10.370000000000001</v>
      </c>
      <c r="F560" s="4">
        <f>SUM(F561:F566)</f>
        <v>12.86</v>
      </c>
    </row>
    <row r="561" spans="1:6" ht="15" customHeight="1" x14ac:dyDescent="0.25">
      <c r="A561" s="5">
        <v>290</v>
      </c>
      <c r="B561" s="9" t="s">
        <v>582</v>
      </c>
      <c r="C561" s="9" t="s">
        <v>583</v>
      </c>
      <c r="D561" s="5">
        <v>26244</v>
      </c>
      <c r="E561" s="5">
        <v>9.6999999999999993</v>
      </c>
      <c r="F561" s="5">
        <v>12.01</v>
      </c>
    </row>
    <row r="562" spans="1:6" ht="15" customHeight="1" x14ac:dyDescent="0.25">
      <c r="A562" s="5">
        <v>292</v>
      </c>
      <c r="B562" s="9" t="s">
        <v>586</v>
      </c>
      <c r="C562" s="9" t="s">
        <v>587</v>
      </c>
      <c r="D562" s="5">
        <v>388</v>
      </c>
      <c r="E562" s="5">
        <v>0.14000000000000001</v>
      </c>
      <c r="F562" s="5">
        <v>0.18</v>
      </c>
    </row>
    <row r="563" spans="1:6" ht="15" customHeight="1" x14ac:dyDescent="0.25">
      <c r="A563" s="5">
        <v>294</v>
      </c>
      <c r="B563" s="9" t="s">
        <v>590</v>
      </c>
      <c r="C563" s="9" t="s">
        <v>591</v>
      </c>
      <c r="D563" s="5">
        <v>3</v>
      </c>
      <c r="E563" s="5">
        <v>0</v>
      </c>
      <c r="F563" s="5">
        <v>0</v>
      </c>
    </row>
    <row r="564" spans="1:6" ht="15" customHeight="1" x14ac:dyDescent="0.25">
      <c r="A564" s="5">
        <v>296</v>
      </c>
      <c r="B564" s="9" t="s">
        <v>594</v>
      </c>
      <c r="C564" s="9" t="s">
        <v>595</v>
      </c>
      <c r="D564" s="5">
        <v>1</v>
      </c>
      <c r="E564" s="5">
        <v>0</v>
      </c>
      <c r="F564" s="5">
        <v>0</v>
      </c>
    </row>
    <row r="565" spans="1:6" ht="15" customHeight="1" x14ac:dyDescent="0.25">
      <c r="A565" s="5">
        <v>297</v>
      </c>
      <c r="B565" s="9" t="s">
        <v>596</v>
      </c>
      <c r="C565" s="9" t="s">
        <v>597</v>
      </c>
      <c r="D565" s="5">
        <v>173</v>
      </c>
      <c r="E565" s="5">
        <v>0.06</v>
      </c>
      <c r="F565" s="5">
        <v>0.08</v>
      </c>
    </row>
    <row r="566" spans="1:6" ht="15" customHeight="1" x14ac:dyDescent="0.25">
      <c r="A566" s="5">
        <v>298</v>
      </c>
      <c r="B566" s="9" t="s">
        <v>598</v>
      </c>
      <c r="C566" s="9" t="s">
        <v>599</v>
      </c>
      <c r="D566" s="5">
        <v>1285</v>
      </c>
      <c r="E566" s="5">
        <v>0.47</v>
      </c>
      <c r="F566" s="5">
        <v>0.59</v>
      </c>
    </row>
    <row r="567" spans="1:6" ht="15" customHeight="1" x14ac:dyDescent="0.25">
      <c r="A567" s="3" t="s">
        <v>620</v>
      </c>
      <c r="B567" s="6" t="s">
        <v>879</v>
      </c>
      <c r="C567" s="3" t="s">
        <v>603</v>
      </c>
      <c r="D567" s="4">
        <f>SUM(D568:D569)</f>
        <v>26229</v>
      </c>
      <c r="E567" s="4">
        <f>SUM(E568:E569)</f>
        <v>9.69</v>
      </c>
      <c r="F567" s="4">
        <f>SUM(F568:F569)</f>
        <v>12.01</v>
      </c>
    </row>
    <row r="568" spans="1:6" ht="15" customHeight="1" x14ac:dyDescent="0.25">
      <c r="A568" s="5">
        <v>902</v>
      </c>
      <c r="B568" s="9" t="s">
        <v>626</v>
      </c>
      <c r="C568" s="9" t="s">
        <v>600</v>
      </c>
      <c r="D568" s="5">
        <v>25974</v>
      </c>
      <c r="E568" s="5">
        <v>9.6</v>
      </c>
      <c r="F568" s="5">
        <v>11.89</v>
      </c>
    </row>
    <row r="569" spans="1:6" ht="15" customHeight="1" x14ac:dyDescent="0.25">
      <c r="A569" s="5">
        <v>904</v>
      </c>
      <c r="B569" s="9" t="s">
        <v>785</v>
      </c>
      <c r="C569" s="9" t="s">
        <v>773</v>
      </c>
      <c r="D569" s="5">
        <v>255</v>
      </c>
      <c r="E569" s="5">
        <v>0.09</v>
      </c>
      <c r="F569" s="5">
        <v>0.12</v>
      </c>
    </row>
    <row r="570" spans="1:6" ht="20.100000000000001" customHeight="1" x14ac:dyDescent="0.25">
      <c r="A570" s="111"/>
      <c r="B570" s="111" t="s">
        <v>654</v>
      </c>
      <c r="C570" s="85"/>
      <c r="D570" s="73">
        <f>D571+D602+D642+D647+D659+D668+D679+D690+D694+D717+D733+D752+D755+D767+D791+D801+D809+D814+D834+D844+D799</f>
        <v>169287</v>
      </c>
      <c r="E570" s="90">
        <v>100</v>
      </c>
      <c r="F570" s="73">
        <f>F571+F602+F642+F647+F659+F668+F679+F690+F694+F717+F733+F752+F755+F767+F791+F801+F809+F814+F834+F844</f>
        <v>84.22999999999999</v>
      </c>
    </row>
    <row r="571" spans="1:6" ht="15" customHeight="1" x14ac:dyDescent="0.25">
      <c r="A571" s="17" t="s">
        <v>0</v>
      </c>
      <c r="B571" s="6" t="s">
        <v>862</v>
      </c>
      <c r="C571" s="3" t="s">
        <v>1</v>
      </c>
      <c r="D571" s="4">
        <f>SUM(D572:D601)</f>
        <v>2483</v>
      </c>
      <c r="E571" s="4">
        <f>SUM(E572:E601)</f>
        <v>1.4400000000000002</v>
      </c>
      <c r="F571" s="4">
        <f>SUM(F572:F601)</f>
        <v>1.2000000000000002</v>
      </c>
    </row>
    <row r="572" spans="1:6" ht="15" customHeight="1" x14ac:dyDescent="0.25">
      <c r="A572" s="5">
        <v>5</v>
      </c>
      <c r="B572" s="9" t="s">
        <v>6</v>
      </c>
      <c r="C572" s="9" t="s">
        <v>7</v>
      </c>
      <c r="D572" s="5">
        <v>601</v>
      </c>
      <c r="E572" s="5">
        <v>0.36</v>
      </c>
      <c r="F572" s="5">
        <v>0.3</v>
      </c>
    </row>
    <row r="573" spans="1:6" ht="15" customHeight="1" x14ac:dyDescent="0.25">
      <c r="A573" s="5">
        <v>6</v>
      </c>
      <c r="B573" s="9" t="s">
        <v>8</v>
      </c>
      <c r="C573" s="9" t="s">
        <v>621</v>
      </c>
      <c r="D573" s="5">
        <v>295</v>
      </c>
      <c r="E573" s="5">
        <v>0.17</v>
      </c>
      <c r="F573" s="5">
        <v>0.15</v>
      </c>
    </row>
    <row r="574" spans="1:6" ht="15" customHeight="1" x14ac:dyDescent="0.25">
      <c r="A574" s="5">
        <v>7</v>
      </c>
      <c r="B574" s="9" t="s">
        <v>10</v>
      </c>
      <c r="C574" s="9" t="s">
        <v>11</v>
      </c>
      <c r="D574" s="5">
        <v>18</v>
      </c>
      <c r="E574" s="5">
        <v>0.01</v>
      </c>
      <c r="F574" s="5">
        <v>0.01</v>
      </c>
    </row>
    <row r="575" spans="1:6" ht="15" customHeight="1" x14ac:dyDescent="0.25">
      <c r="A575" s="5">
        <v>15</v>
      </c>
      <c r="B575" s="9" t="s">
        <v>779</v>
      </c>
      <c r="C575" s="9" t="s">
        <v>769</v>
      </c>
      <c r="D575" s="5">
        <v>1</v>
      </c>
      <c r="E575" s="5">
        <v>0</v>
      </c>
      <c r="F575" s="5">
        <v>0</v>
      </c>
    </row>
    <row r="576" spans="1:6" ht="15" customHeight="1" x14ac:dyDescent="0.25">
      <c r="A576" s="5">
        <v>16</v>
      </c>
      <c r="B576" s="9" t="s">
        <v>16</v>
      </c>
      <c r="C576" s="9" t="s">
        <v>17</v>
      </c>
      <c r="D576" s="5">
        <v>1</v>
      </c>
      <c r="E576" s="5">
        <v>0</v>
      </c>
      <c r="F576" s="5">
        <v>0</v>
      </c>
    </row>
    <row r="577" spans="1:6" ht="15" customHeight="1" x14ac:dyDescent="0.25">
      <c r="A577" s="5">
        <v>17</v>
      </c>
      <c r="B577" s="9" t="s">
        <v>18</v>
      </c>
      <c r="C577" s="9" t="s">
        <v>19</v>
      </c>
      <c r="D577" s="5">
        <v>2</v>
      </c>
      <c r="E577" s="5">
        <v>0</v>
      </c>
      <c r="F577" s="5">
        <v>0</v>
      </c>
    </row>
    <row r="578" spans="1:6" ht="15" customHeight="1" x14ac:dyDescent="0.25">
      <c r="A578" s="5">
        <v>18</v>
      </c>
      <c r="B578" s="9" t="s">
        <v>20</v>
      </c>
      <c r="C578" s="9" t="s">
        <v>21</v>
      </c>
      <c r="D578" s="5">
        <v>49</v>
      </c>
      <c r="E578" s="5">
        <v>0.03</v>
      </c>
      <c r="F578" s="5">
        <v>0.02</v>
      </c>
    </row>
    <row r="579" spans="1:6" ht="15" customHeight="1" x14ac:dyDescent="0.25">
      <c r="A579" s="5">
        <v>19</v>
      </c>
      <c r="B579" s="9" t="s">
        <v>780</v>
      </c>
      <c r="C579" s="9" t="s">
        <v>770</v>
      </c>
      <c r="D579" s="5">
        <v>1</v>
      </c>
      <c r="E579" s="5">
        <v>0</v>
      </c>
      <c r="F579" s="5">
        <v>0</v>
      </c>
    </row>
    <row r="580" spans="1:6" ht="15" customHeight="1" x14ac:dyDescent="0.25">
      <c r="A580" s="5">
        <v>20</v>
      </c>
      <c r="B580" s="9" t="s">
        <v>22</v>
      </c>
      <c r="C580" s="9" t="s">
        <v>23</v>
      </c>
      <c r="D580" s="5">
        <v>1</v>
      </c>
      <c r="E580" s="5">
        <v>0</v>
      </c>
      <c r="F580" s="5">
        <v>0</v>
      </c>
    </row>
    <row r="581" spans="1:6" ht="15" customHeight="1" x14ac:dyDescent="0.25">
      <c r="A581" s="5">
        <v>21</v>
      </c>
      <c r="B581" s="9" t="s">
        <v>24</v>
      </c>
      <c r="C581" s="9" t="s">
        <v>25</v>
      </c>
      <c r="D581" s="5">
        <v>1</v>
      </c>
      <c r="E581" s="5">
        <v>0</v>
      </c>
      <c r="F581" s="5">
        <v>0</v>
      </c>
    </row>
    <row r="582" spans="1:6" ht="15" customHeight="1" x14ac:dyDescent="0.25">
      <c r="A582" s="5">
        <v>24</v>
      </c>
      <c r="B582" s="9" t="s">
        <v>30</v>
      </c>
      <c r="C582" s="9" t="s">
        <v>31</v>
      </c>
      <c r="D582" s="5">
        <v>5</v>
      </c>
      <c r="E582" s="5">
        <v>0</v>
      </c>
      <c r="F582" s="5">
        <v>0</v>
      </c>
    </row>
    <row r="583" spans="1:6" ht="15" customHeight="1" x14ac:dyDescent="0.25">
      <c r="A583" s="5">
        <v>25</v>
      </c>
      <c r="B583" s="9" t="s">
        <v>32</v>
      </c>
      <c r="C583" s="9" t="s">
        <v>33</v>
      </c>
      <c r="D583" s="5">
        <v>6</v>
      </c>
      <c r="E583" s="5">
        <v>0</v>
      </c>
      <c r="F583" s="5">
        <v>0</v>
      </c>
    </row>
    <row r="584" spans="1:6" ht="15" customHeight="1" x14ac:dyDescent="0.25">
      <c r="A584" s="5">
        <v>26</v>
      </c>
      <c r="B584" s="9" t="s">
        <v>781</v>
      </c>
      <c r="C584" s="9" t="s">
        <v>771</v>
      </c>
      <c r="D584" s="5">
        <v>1</v>
      </c>
      <c r="E584" s="5">
        <v>0</v>
      </c>
      <c r="F584" s="5">
        <v>0</v>
      </c>
    </row>
    <row r="585" spans="1:6" ht="15" customHeight="1" x14ac:dyDescent="0.25">
      <c r="A585" s="5">
        <v>32</v>
      </c>
      <c r="B585" s="9" t="s">
        <v>38</v>
      </c>
      <c r="C585" s="9" t="s">
        <v>39</v>
      </c>
      <c r="D585" s="5">
        <v>2</v>
      </c>
      <c r="E585" s="5">
        <v>0</v>
      </c>
      <c r="F585" s="5">
        <v>0</v>
      </c>
    </row>
    <row r="586" spans="1:6" ht="15" customHeight="1" x14ac:dyDescent="0.25">
      <c r="A586" s="5">
        <v>33</v>
      </c>
      <c r="B586" s="9" t="s">
        <v>40</v>
      </c>
      <c r="C586" s="9" t="s">
        <v>41</v>
      </c>
      <c r="D586" s="5">
        <v>105</v>
      </c>
      <c r="E586" s="5">
        <v>0.06</v>
      </c>
      <c r="F586" s="5">
        <v>0.05</v>
      </c>
    </row>
    <row r="587" spans="1:6" ht="15" customHeight="1" x14ac:dyDescent="0.25">
      <c r="A587" s="5">
        <v>34</v>
      </c>
      <c r="B587" s="9" t="s">
        <v>42</v>
      </c>
      <c r="C587" s="9" t="s">
        <v>43</v>
      </c>
      <c r="D587" s="5">
        <v>297</v>
      </c>
      <c r="E587" s="5">
        <v>0.18</v>
      </c>
      <c r="F587" s="5">
        <v>0.15</v>
      </c>
    </row>
    <row r="588" spans="1:6" ht="15" customHeight="1" x14ac:dyDescent="0.25">
      <c r="A588" s="5">
        <v>35</v>
      </c>
      <c r="B588" s="9" t="s">
        <v>44</v>
      </c>
      <c r="C588" s="9" t="s">
        <v>45</v>
      </c>
      <c r="D588" s="5">
        <v>2</v>
      </c>
      <c r="E588" s="5">
        <v>0</v>
      </c>
      <c r="F588" s="5">
        <v>0</v>
      </c>
    </row>
    <row r="589" spans="1:6" ht="15" customHeight="1" x14ac:dyDescent="0.25">
      <c r="A589" s="5">
        <v>36</v>
      </c>
      <c r="B589" s="9" t="s">
        <v>46</v>
      </c>
      <c r="C589" s="9" t="s">
        <v>47</v>
      </c>
      <c r="D589" s="5">
        <v>1</v>
      </c>
      <c r="E589" s="5">
        <v>0</v>
      </c>
      <c r="F589" s="5">
        <v>0</v>
      </c>
    </row>
    <row r="590" spans="1:6" ht="15" customHeight="1" x14ac:dyDescent="0.25">
      <c r="A590" s="5">
        <v>37</v>
      </c>
      <c r="B590" s="9" t="s">
        <v>48</v>
      </c>
      <c r="C590" s="9" t="s">
        <v>49</v>
      </c>
      <c r="D590" s="5">
        <v>8</v>
      </c>
      <c r="E590" s="5">
        <v>0</v>
      </c>
      <c r="F590" s="5">
        <v>0</v>
      </c>
    </row>
    <row r="591" spans="1:6" ht="15" customHeight="1" x14ac:dyDescent="0.25">
      <c r="A591" s="5">
        <v>38</v>
      </c>
      <c r="B591" s="9" t="s">
        <v>50</v>
      </c>
      <c r="C591" s="9" t="s">
        <v>51</v>
      </c>
      <c r="D591" s="5">
        <v>50</v>
      </c>
      <c r="E591" s="5">
        <v>0.03</v>
      </c>
      <c r="F591" s="5">
        <v>0.02</v>
      </c>
    </row>
    <row r="592" spans="1:6" ht="15" customHeight="1" x14ac:dyDescent="0.25">
      <c r="A592" s="5">
        <v>39</v>
      </c>
      <c r="B592" s="9" t="s">
        <v>52</v>
      </c>
      <c r="C592" s="9" t="s">
        <v>53</v>
      </c>
      <c r="D592" s="5">
        <v>5</v>
      </c>
      <c r="E592" s="5">
        <v>0</v>
      </c>
      <c r="F592" s="5">
        <v>0</v>
      </c>
    </row>
    <row r="593" spans="1:6" ht="15" customHeight="1" x14ac:dyDescent="0.25">
      <c r="A593" s="5">
        <v>40</v>
      </c>
      <c r="B593" s="9" t="s">
        <v>54</v>
      </c>
      <c r="C593" s="9" t="s">
        <v>55</v>
      </c>
      <c r="D593" s="5">
        <v>1</v>
      </c>
      <c r="E593" s="5">
        <v>0</v>
      </c>
      <c r="F593" s="5">
        <v>0</v>
      </c>
    </row>
    <row r="594" spans="1:6" ht="15" customHeight="1" x14ac:dyDescent="0.25">
      <c r="A594" s="5">
        <v>41</v>
      </c>
      <c r="B594" s="9" t="s">
        <v>56</v>
      </c>
      <c r="C594" s="9" t="s">
        <v>57</v>
      </c>
      <c r="D594" s="5">
        <v>543</v>
      </c>
      <c r="E594" s="5">
        <v>0.32</v>
      </c>
      <c r="F594" s="5">
        <v>0.27</v>
      </c>
    </row>
    <row r="595" spans="1:6" ht="15" customHeight="1" x14ac:dyDescent="0.25">
      <c r="A595" s="5">
        <v>42</v>
      </c>
      <c r="B595" s="9" t="s">
        <v>58</v>
      </c>
      <c r="C595" s="9" t="s">
        <v>59</v>
      </c>
      <c r="D595" s="5">
        <v>371</v>
      </c>
      <c r="E595" s="5">
        <v>0.22</v>
      </c>
      <c r="F595" s="5">
        <v>0.18</v>
      </c>
    </row>
    <row r="596" spans="1:6" ht="15" customHeight="1" x14ac:dyDescent="0.25">
      <c r="A596" s="5">
        <v>45</v>
      </c>
      <c r="B596" s="9" t="s">
        <v>64</v>
      </c>
      <c r="C596" s="9" t="s">
        <v>623</v>
      </c>
      <c r="D596" s="5">
        <v>1</v>
      </c>
      <c r="E596" s="5">
        <v>0</v>
      </c>
      <c r="F596" s="5">
        <v>0</v>
      </c>
    </row>
    <row r="597" spans="1:6" ht="15" customHeight="1" x14ac:dyDescent="0.25">
      <c r="A597" s="5">
        <v>48</v>
      </c>
      <c r="B597" s="9" t="s">
        <v>70</v>
      </c>
      <c r="C597" s="9" t="s">
        <v>71</v>
      </c>
      <c r="D597" s="153">
        <v>6</v>
      </c>
      <c r="E597" s="153">
        <v>0</v>
      </c>
      <c r="F597" s="153">
        <v>0</v>
      </c>
    </row>
    <row r="598" spans="1:6" ht="15" customHeight="1" x14ac:dyDescent="0.25">
      <c r="A598" s="5">
        <v>53</v>
      </c>
      <c r="B598" s="9" t="s">
        <v>76</v>
      </c>
      <c r="C598" s="9" t="s">
        <v>77</v>
      </c>
      <c r="D598" s="5">
        <v>6</v>
      </c>
      <c r="E598" s="5">
        <v>0</v>
      </c>
      <c r="F598" s="5">
        <v>0</v>
      </c>
    </row>
    <row r="599" spans="1:6" ht="15" customHeight="1" x14ac:dyDescent="0.25">
      <c r="A599" s="5">
        <v>54</v>
      </c>
      <c r="B599" s="9" t="s">
        <v>78</v>
      </c>
      <c r="C599" s="9" t="s">
        <v>79</v>
      </c>
      <c r="D599" s="5">
        <v>12</v>
      </c>
      <c r="E599" s="5">
        <v>0.01</v>
      </c>
      <c r="F599" s="5">
        <v>0.01</v>
      </c>
    </row>
    <row r="600" spans="1:6" ht="15" customHeight="1" x14ac:dyDescent="0.25">
      <c r="A600" s="5">
        <v>55</v>
      </c>
      <c r="B600" s="9" t="s">
        <v>80</v>
      </c>
      <c r="C600" s="9" t="s">
        <v>81</v>
      </c>
      <c r="D600" s="5">
        <v>2</v>
      </c>
      <c r="E600" s="5">
        <v>0</v>
      </c>
      <c r="F600" s="5">
        <v>0</v>
      </c>
    </row>
    <row r="601" spans="1:6" ht="15" customHeight="1" x14ac:dyDescent="0.25">
      <c r="A601" s="5">
        <v>57</v>
      </c>
      <c r="B601" s="9" t="s">
        <v>82</v>
      </c>
      <c r="C601" s="9" t="s">
        <v>83</v>
      </c>
      <c r="D601" s="5">
        <v>89</v>
      </c>
      <c r="E601" s="5">
        <v>0.05</v>
      </c>
      <c r="F601" s="5">
        <v>0.04</v>
      </c>
    </row>
    <row r="602" spans="1:6" ht="15" customHeight="1" x14ac:dyDescent="0.25">
      <c r="A602" s="3" t="s">
        <v>84</v>
      </c>
      <c r="B602" s="6" t="s">
        <v>863</v>
      </c>
      <c r="C602" s="3" t="s">
        <v>85</v>
      </c>
      <c r="D602" s="4">
        <f>SUM(D603:D641)</f>
        <v>4642</v>
      </c>
      <c r="E602" s="4">
        <f>SUM(E603:E641)</f>
        <v>2.75</v>
      </c>
      <c r="F602" s="4">
        <f>SUM(F603:F641)</f>
        <v>2.3000000000000007</v>
      </c>
    </row>
    <row r="603" spans="1:6" ht="15" customHeight="1" x14ac:dyDescent="0.25">
      <c r="A603" s="5">
        <v>58</v>
      </c>
      <c r="B603" s="9" t="s">
        <v>86</v>
      </c>
      <c r="C603" s="9" t="s">
        <v>87</v>
      </c>
      <c r="D603" s="5">
        <v>54</v>
      </c>
      <c r="E603" s="5">
        <v>0.03</v>
      </c>
      <c r="F603" s="5">
        <v>0.03</v>
      </c>
    </row>
    <row r="604" spans="1:6" ht="15" customHeight="1" x14ac:dyDescent="0.25">
      <c r="A604" s="5">
        <v>59</v>
      </c>
      <c r="B604" s="9" t="s">
        <v>88</v>
      </c>
      <c r="C604" s="9" t="s">
        <v>89</v>
      </c>
      <c r="D604" s="5">
        <v>7</v>
      </c>
      <c r="E604" s="5">
        <v>0</v>
      </c>
      <c r="F604" s="5">
        <v>0</v>
      </c>
    </row>
    <row r="605" spans="1:6" ht="15" customHeight="1" x14ac:dyDescent="0.25">
      <c r="A605" s="5">
        <v>60</v>
      </c>
      <c r="B605" s="9" t="s">
        <v>90</v>
      </c>
      <c r="C605" s="9" t="s">
        <v>91</v>
      </c>
      <c r="D605" s="5">
        <v>22</v>
      </c>
      <c r="E605" s="5">
        <v>0.01</v>
      </c>
      <c r="F605" s="5">
        <v>0.01</v>
      </c>
    </row>
    <row r="606" spans="1:6" ht="15" customHeight="1" x14ac:dyDescent="0.25">
      <c r="A606" s="5">
        <v>61</v>
      </c>
      <c r="B606" s="9" t="s">
        <v>92</v>
      </c>
      <c r="C606" s="9" t="s">
        <v>93</v>
      </c>
      <c r="D606" s="5">
        <v>106</v>
      </c>
      <c r="E606" s="5">
        <v>0.06</v>
      </c>
      <c r="F606" s="5">
        <v>0.05</v>
      </c>
    </row>
    <row r="607" spans="1:6" ht="15" customHeight="1" x14ac:dyDescent="0.25">
      <c r="A607" s="5">
        <v>62</v>
      </c>
      <c r="B607" s="9" t="s">
        <v>94</v>
      </c>
      <c r="C607" s="9" t="s">
        <v>95</v>
      </c>
      <c r="D607" s="5">
        <v>123</v>
      </c>
      <c r="E607" s="5">
        <v>7.0000000000000007E-2</v>
      </c>
      <c r="F607" s="5">
        <v>0.06</v>
      </c>
    </row>
    <row r="608" spans="1:6" ht="15" customHeight="1" x14ac:dyDescent="0.25">
      <c r="A608" s="5">
        <v>63</v>
      </c>
      <c r="B608" s="9" t="s">
        <v>96</v>
      </c>
      <c r="C608" s="9" t="s">
        <v>97</v>
      </c>
      <c r="D608" s="5">
        <v>12</v>
      </c>
      <c r="E608" s="5">
        <v>0.01</v>
      </c>
      <c r="F608" s="5">
        <v>0.01</v>
      </c>
    </row>
    <row r="609" spans="1:6" ht="15" customHeight="1" x14ac:dyDescent="0.25">
      <c r="A609" s="5">
        <v>64</v>
      </c>
      <c r="B609" s="9" t="s">
        <v>98</v>
      </c>
      <c r="C609" s="9" t="s">
        <v>99</v>
      </c>
      <c r="D609" s="5">
        <v>51</v>
      </c>
      <c r="E609" s="5">
        <v>0.03</v>
      </c>
      <c r="F609" s="5">
        <v>0.03</v>
      </c>
    </row>
    <row r="610" spans="1:6" ht="15" customHeight="1" x14ac:dyDescent="0.25">
      <c r="A610" s="5">
        <v>65</v>
      </c>
      <c r="B610" s="9" t="s">
        <v>100</v>
      </c>
      <c r="C610" s="9" t="s">
        <v>101</v>
      </c>
      <c r="D610" s="5">
        <v>128</v>
      </c>
      <c r="E610" s="5">
        <v>0.08</v>
      </c>
      <c r="F610" s="5">
        <v>0.06</v>
      </c>
    </row>
    <row r="611" spans="1:6" ht="15" customHeight="1" x14ac:dyDescent="0.25">
      <c r="A611" s="5">
        <v>66</v>
      </c>
      <c r="B611" s="9" t="s">
        <v>102</v>
      </c>
      <c r="C611" s="9" t="s">
        <v>103</v>
      </c>
      <c r="D611" s="5">
        <v>42</v>
      </c>
      <c r="E611" s="5">
        <v>0.02</v>
      </c>
      <c r="F611" s="5">
        <v>0.02</v>
      </c>
    </row>
    <row r="612" spans="1:6" ht="15" customHeight="1" x14ac:dyDescent="0.25">
      <c r="A612" s="5">
        <v>67</v>
      </c>
      <c r="B612" s="9" t="s">
        <v>104</v>
      </c>
      <c r="C612" s="9" t="s">
        <v>105</v>
      </c>
      <c r="D612" s="5">
        <v>236</v>
      </c>
      <c r="E612" s="5">
        <v>0.14000000000000001</v>
      </c>
      <c r="F612" s="5">
        <v>0.12</v>
      </c>
    </row>
    <row r="613" spans="1:6" ht="15" customHeight="1" x14ac:dyDescent="0.25">
      <c r="A613" s="5">
        <v>68</v>
      </c>
      <c r="B613" s="9" t="s">
        <v>106</v>
      </c>
      <c r="C613" s="9" t="s">
        <v>107</v>
      </c>
      <c r="D613" s="5">
        <v>28</v>
      </c>
      <c r="E613" s="5">
        <v>0.02</v>
      </c>
      <c r="F613" s="5">
        <v>0.01</v>
      </c>
    </row>
    <row r="614" spans="1:6" ht="15" customHeight="1" x14ac:dyDescent="0.25">
      <c r="A614" s="5">
        <v>69</v>
      </c>
      <c r="B614" s="9" t="s">
        <v>108</v>
      </c>
      <c r="C614" s="9" t="s">
        <v>109</v>
      </c>
      <c r="D614" s="5">
        <v>10</v>
      </c>
      <c r="E614" s="5">
        <v>0.01</v>
      </c>
      <c r="F614" s="5">
        <v>0</v>
      </c>
    </row>
    <row r="615" spans="1:6" ht="15" customHeight="1" x14ac:dyDescent="0.25">
      <c r="A615" s="5">
        <v>70</v>
      </c>
      <c r="B615" s="9" t="s">
        <v>110</v>
      </c>
      <c r="C615" s="9" t="s">
        <v>111</v>
      </c>
      <c r="D615" s="5">
        <v>40</v>
      </c>
      <c r="E615" s="5">
        <v>0.02</v>
      </c>
      <c r="F615" s="5">
        <v>0.02</v>
      </c>
    </row>
    <row r="616" spans="1:6" ht="15" customHeight="1" x14ac:dyDescent="0.25">
      <c r="A616" s="5">
        <v>71</v>
      </c>
      <c r="B616" s="9" t="s">
        <v>112</v>
      </c>
      <c r="C616" s="9" t="s">
        <v>113</v>
      </c>
      <c r="D616" s="5">
        <v>80</v>
      </c>
      <c r="E616" s="5">
        <v>0.05</v>
      </c>
      <c r="F616" s="5">
        <v>0.04</v>
      </c>
    </row>
    <row r="617" spans="1:6" ht="15" customHeight="1" x14ac:dyDescent="0.25">
      <c r="A617" s="5">
        <v>72</v>
      </c>
      <c r="B617" s="9" t="s">
        <v>114</v>
      </c>
      <c r="C617" s="9" t="s">
        <v>115</v>
      </c>
      <c r="D617" s="5">
        <v>63</v>
      </c>
      <c r="E617" s="5">
        <v>0.04</v>
      </c>
      <c r="F617" s="5">
        <v>0.03</v>
      </c>
    </row>
    <row r="618" spans="1:6" ht="15" customHeight="1" x14ac:dyDescent="0.25">
      <c r="A618" s="5">
        <v>73</v>
      </c>
      <c r="B618" s="9" t="s">
        <v>116</v>
      </c>
      <c r="C618" s="9" t="s">
        <v>117</v>
      </c>
      <c r="D618" s="5">
        <v>554</v>
      </c>
      <c r="E618" s="5">
        <v>0.33</v>
      </c>
      <c r="F618" s="5">
        <v>0.28000000000000003</v>
      </c>
    </row>
    <row r="619" spans="1:6" ht="15" customHeight="1" x14ac:dyDescent="0.25">
      <c r="A619" s="5">
        <v>74</v>
      </c>
      <c r="B619" s="9" t="s">
        <v>118</v>
      </c>
      <c r="C619" s="9" t="s">
        <v>119</v>
      </c>
      <c r="D619" s="5">
        <v>46</v>
      </c>
      <c r="E619" s="5">
        <v>0.03</v>
      </c>
      <c r="F619" s="5">
        <v>0.02</v>
      </c>
    </row>
    <row r="620" spans="1:6" ht="15" customHeight="1" x14ac:dyDescent="0.25">
      <c r="A620" s="5">
        <v>75</v>
      </c>
      <c r="B620" s="9" t="s">
        <v>120</v>
      </c>
      <c r="C620" s="9" t="s">
        <v>121</v>
      </c>
      <c r="D620" s="5">
        <v>48</v>
      </c>
      <c r="E620" s="5">
        <v>0.03</v>
      </c>
      <c r="F620" s="5">
        <v>0.02</v>
      </c>
    </row>
    <row r="621" spans="1:6" ht="15" customHeight="1" x14ac:dyDescent="0.25">
      <c r="A621" s="5">
        <v>76</v>
      </c>
      <c r="B621" s="9" t="s">
        <v>122</v>
      </c>
      <c r="C621" s="9" t="s">
        <v>123</v>
      </c>
      <c r="D621" s="5">
        <v>34</v>
      </c>
      <c r="E621" s="5">
        <v>0.02</v>
      </c>
      <c r="F621" s="5">
        <v>0.02</v>
      </c>
    </row>
    <row r="622" spans="1:6" ht="15" customHeight="1" x14ac:dyDescent="0.25">
      <c r="A622" s="5">
        <v>77</v>
      </c>
      <c r="B622" s="9" t="s">
        <v>124</v>
      </c>
      <c r="C622" s="9" t="s">
        <v>125</v>
      </c>
      <c r="D622" s="5">
        <v>258</v>
      </c>
      <c r="E622" s="5">
        <v>0.15</v>
      </c>
      <c r="F622" s="5">
        <v>0.13</v>
      </c>
    </row>
    <row r="623" spans="1:6" ht="15" customHeight="1" x14ac:dyDescent="0.25">
      <c r="A623" s="5">
        <v>78</v>
      </c>
      <c r="B623" s="9" t="s">
        <v>126</v>
      </c>
      <c r="C623" s="9" t="s">
        <v>127</v>
      </c>
      <c r="D623" s="5">
        <v>28</v>
      </c>
      <c r="E623" s="5">
        <v>0.02</v>
      </c>
      <c r="F623" s="5">
        <v>0.01</v>
      </c>
    </row>
    <row r="624" spans="1:6" ht="15" customHeight="1" x14ac:dyDescent="0.25">
      <c r="A624" s="5">
        <v>79</v>
      </c>
      <c r="B624" s="9" t="s">
        <v>128</v>
      </c>
      <c r="C624" s="9" t="s">
        <v>129</v>
      </c>
      <c r="D624" s="5">
        <v>174</v>
      </c>
      <c r="E624" s="5">
        <v>0.1</v>
      </c>
      <c r="F624" s="5">
        <v>0.09</v>
      </c>
    </row>
    <row r="625" spans="1:6" ht="15" customHeight="1" x14ac:dyDescent="0.25">
      <c r="A625" s="5">
        <v>80</v>
      </c>
      <c r="B625" s="9" t="s">
        <v>130</v>
      </c>
      <c r="C625" s="9" t="s">
        <v>131</v>
      </c>
      <c r="D625" s="5">
        <v>53</v>
      </c>
      <c r="E625" s="5">
        <v>0.03</v>
      </c>
      <c r="F625" s="5">
        <v>0.03</v>
      </c>
    </row>
    <row r="626" spans="1:6" ht="15" customHeight="1" x14ac:dyDescent="0.25">
      <c r="A626" s="5">
        <v>81</v>
      </c>
      <c r="B626" s="9" t="s">
        <v>132</v>
      </c>
      <c r="C626" s="9" t="s">
        <v>133</v>
      </c>
      <c r="D626" s="5">
        <v>10</v>
      </c>
      <c r="E626" s="5">
        <v>0.01</v>
      </c>
      <c r="F626" s="5">
        <v>0</v>
      </c>
    </row>
    <row r="627" spans="1:6" ht="15" customHeight="1" x14ac:dyDescent="0.25">
      <c r="A627" s="5">
        <v>82</v>
      </c>
      <c r="B627" s="9" t="s">
        <v>134</v>
      </c>
      <c r="C627" s="9" t="s">
        <v>135</v>
      </c>
      <c r="D627" s="5">
        <v>37</v>
      </c>
      <c r="E627" s="5">
        <v>0.02</v>
      </c>
      <c r="F627" s="5">
        <v>0.02</v>
      </c>
    </row>
    <row r="628" spans="1:6" ht="15" customHeight="1" x14ac:dyDescent="0.25">
      <c r="A628" s="5">
        <v>83</v>
      </c>
      <c r="B628" s="9" t="s">
        <v>136</v>
      </c>
      <c r="C628" s="9" t="s">
        <v>137</v>
      </c>
      <c r="D628" s="5">
        <v>9</v>
      </c>
      <c r="E628" s="5">
        <v>0.01</v>
      </c>
      <c r="F628" s="5">
        <v>0</v>
      </c>
    </row>
    <row r="629" spans="1:6" ht="15" customHeight="1" x14ac:dyDescent="0.25">
      <c r="A629" s="5">
        <v>84</v>
      </c>
      <c r="B629" s="9" t="s">
        <v>138</v>
      </c>
      <c r="C629" s="9" t="s">
        <v>139</v>
      </c>
      <c r="D629" s="5">
        <v>169</v>
      </c>
      <c r="E629" s="5">
        <v>0.1</v>
      </c>
      <c r="F629" s="5">
        <v>0.08</v>
      </c>
    </row>
    <row r="630" spans="1:6" ht="15" customHeight="1" x14ac:dyDescent="0.25">
      <c r="A630" s="5">
        <v>85</v>
      </c>
      <c r="B630" s="9" t="s">
        <v>140</v>
      </c>
      <c r="C630" s="9" t="s">
        <v>141</v>
      </c>
      <c r="D630" s="5">
        <v>71</v>
      </c>
      <c r="E630" s="5">
        <v>0.04</v>
      </c>
      <c r="F630" s="5">
        <v>0.04</v>
      </c>
    </row>
    <row r="631" spans="1:6" ht="15" customHeight="1" x14ac:dyDescent="0.25">
      <c r="A631" s="5">
        <v>86</v>
      </c>
      <c r="B631" s="9" t="s">
        <v>142</v>
      </c>
      <c r="C631" s="9" t="s">
        <v>143</v>
      </c>
      <c r="D631" s="5">
        <v>59</v>
      </c>
      <c r="E631" s="5">
        <v>0.03</v>
      </c>
      <c r="F631" s="5">
        <v>0.03</v>
      </c>
    </row>
    <row r="632" spans="1:6" ht="15" customHeight="1" x14ac:dyDescent="0.25">
      <c r="A632" s="5">
        <v>87</v>
      </c>
      <c r="B632" s="9" t="s">
        <v>144</v>
      </c>
      <c r="C632" s="9" t="s">
        <v>145</v>
      </c>
      <c r="D632" s="5">
        <v>62</v>
      </c>
      <c r="E632" s="5">
        <v>0.04</v>
      </c>
      <c r="F632" s="5">
        <v>0.03</v>
      </c>
    </row>
    <row r="633" spans="1:6" ht="15" customHeight="1" x14ac:dyDescent="0.25">
      <c r="A633" s="5">
        <v>88</v>
      </c>
      <c r="B633" s="9" t="s">
        <v>146</v>
      </c>
      <c r="C633" s="9" t="s">
        <v>147</v>
      </c>
      <c r="D633" s="5">
        <v>39</v>
      </c>
      <c r="E633" s="5">
        <v>0.02</v>
      </c>
      <c r="F633" s="5">
        <v>0.02</v>
      </c>
    </row>
    <row r="634" spans="1:6" ht="15" customHeight="1" x14ac:dyDescent="0.25">
      <c r="A634" s="5">
        <v>89</v>
      </c>
      <c r="B634" s="9" t="s">
        <v>148</v>
      </c>
      <c r="C634" s="9" t="s">
        <v>149</v>
      </c>
      <c r="D634" s="5">
        <v>13</v>
      </c>
      <c r="E634" s="5">
        <v>0.01</v>
      </c>
      <c r="F634" s="5">
        <v>0.01</v>
      </c>
    </row>
    <row r="635" spans="1:6" ht="15" customHeight="1" x14ac:dyDescent="0.25">
      <c r="A635" s="5">
        <v>90</v>
      </c>
      <c r="B635" s="9" t="s">
        <v>150</v>
      </c>
      <c r="C635" s="9" t="s">
        <v>151</v>
      </c>
      <c r="D635" s="5">
        <v>558</v>
      </c>
      <c r="E635" s="5">
        <v>0.33</v>
      </c>
      <c r="F635" s="5">
        <v>0.28000000000000003</v>
      </c>
    </row>
    <row r="636" spans="1:6" ht="15" customHeight="1" x14ac:dyDescent="0.25">
      <c r="A636" s="5">
        <v>91</v>
      </c>
      <c r="B636" s="9" t="s">
        <v>152</v>
      </c>
      <c r="C636" s="9" t="s">
        <v>153</v>
      </c>
      <c r="D636" s="5">
        <v>185</v>
      </c>
      <c r="E636" s="5">
        <v>0.11</v>
      </c>
      <c r="F636" s="5">
        <v>0.09</v>
      </c>
    </row>
    <row r="637" spans="1:6" ht="15" customHeight="1" x14ac:dyDescent="0.25">
      <c r="A637" s="5">
        <v>92</v>
      </c>
      <c r="B637" s="9" t="s">
        <v>154</v>
      </c>
      <c r="C637" s="9" t="s">
        <v>155</v>
      </c>
      <c r="D637" s="5">
        <v>116</v>
      </c>
      <c r="E637" s="5">
        <v>7.0000000000000007E-2</v>
      </c>
      <c r="F637" s="5">
        <v>0.06</v>
      </c>
    </row>
    <row r="638" spans="1:6" ht="15" customHeight="1" x14ac:dyDescent="0.25">
      <c r="A638" s="5">
        <v>93</v>
      </c>
      <c r="B638" s="9" t="s">
        <v>156</v>
      </c>
      <c r="C638" s="9" t="s">
        <v>157</v>
      </c>
      <c r="D638" s="5">
        <v>16</v>
      </c>
      <c r="E638" s="5">
        <v>0.01</v>
      </c>
      <c r="F638" s="5">
        <v>0.01</v>
      </c>
    </row>
    <row r="639" spans="1:6" ht="15" customHeight="1" x14ac:dyDescent="0.25">
      <c r="A639" s="5">
        <v>94</v>
      </c>
      <c r="B639" s="9" t="s">
        <v>158</v>
      </c>
      <c r="C639" s="9" t="s">
        <v>159</v>
      </c>
      <c r="D639" s="5">
        <v>21</v>
      </c>
      <c r="E639" s="5">
        <v>0.01</v>
      </c>
      <c r="F639" s="5">
        <v>0.01</v>
      </c>
    </row>
    <row r="640" spans="1:6" ht="15" customHeight="1" x14ac:dyDescent="0.25">
      <c r="A640" s="5">
        <v>95</v>
      </c>
      <c r="B640" s="9" t="s">
        <v>160</v>
      </c>
      <c r="C640" s="9" t="s">
        <v>161</v>
      </c>
      <c r="D640" s="5">
        <v>28</v>
      </c>
      <c r="E640" s="5">
        <v>0.02</v>
      </c>
      <c r="F640" s="5">
        <v>0.01</v>
      </c>
    </row>
    <row r="641" spans="1:6" ht="15" customHeight="1" x14ac:dyDescent="0.25">
      <c r="A641" s="5">
        <v>96</v>
      </c>
      <c r="B641" s="9" t="s">
        <v>162</v>
      </c>
      <c r="C641" s="9" t="s">
        <v>163</v>
      </c>
      <c r="D641" s="5">
        <v>1052</v>
      </c>
      <c r="E641" s="5">
        <v>0.62</v>
      </c>
      <c r="F641" s="5">
        <v>0.52</v>
      </c>
    </row>
    <row r="642" spans="1:6" ht="15" customHeight="1" x14ac:dyDescent="0.25">
      <c r="A642" s="3" t="s">
        <v>164</v>
      </c>
      <c r="B642" s="2" t="s">
        <v>864</v>
      </c>
      <c r="C642" s="3" t="s">
        <v>165</v>
      </c>
      <c r="D642" s="4">
        <f>SUM(D643:D646)</f>
        <v>1799</v>
      </c>
      <c r="E642" s="4">
        <f>SUM(E643:E646)</f>
        <v>1.06</v>
      </c>
      <c r="F642" s="4">
        <f>SUM(F643:F646)</f>
        <v>0.9</v>
      </c>
    </row>
    <row r="643" spans="1:6" ht="15" customHeight="1" x14ac:dyDescent="0.25">
      <c r="A643" s="5">
        <v>97</v>
      </c>
      <c r="B643" s="9" t="s">
        <v>166</v>
      </c>
      <c r="C643" s="9" t="s">
        <v>167</v>
      </c>
      <c r="D643" s="5">
        <v>1428</v>
      </c>
      <c r="E643" s="5">
        <v>0.84</v>
      </c>
      <c r="F643" s="5">
        <v>0.71</v>
      </c>
    </row>
    <row r="644" spans="1:6" ht="15" customHeight="1" x14ac:dyDescent="0.25">
      <c r="A644" s="5">
        <v>98</v>
      </c>
      <c r="B644" s="9" t="s">
        <v>168</v>
      </c>
      <c r="C644" s="9" t="s">
        <v>169</v>
      </c>
      <c r="D644" s="5">
        <v>133</v>
      </c>
      <c r="E644" s="5">
        <v>0.08</v>
      </c>
      <c r="F644" s="5">
        <v>7.0000000000000007E-2</v>
      </c>
    </row>
    <row r="645" spans="1:6" ht="15" customHeight="1" x14ac:dyDescent="0.25">
      <c r="A645" s="5">
        <v>99</v>
      </c>
      <c r="B645" s="9" t="s">
        <v>170</v>
      </c>
      <c r="C645" s="9" t="s">
        <v>171</v>
      </c>
      <c r="D645" s="5">
        <v>183</v>
      </c>
      <c r="E645" s="5">
        <v>0.11</v>
      </c>
      <c r="F645" s="5">
        <v>0.09</v>
      </c>
    </row>
    <row r="646" spans="1:6" ht="15" customHeight="1" x14ac:dyDescent="0.25">
      <c r="A646" s="5">
        <v>100</v>
      </c>
      <c r="B646" s="9" t="s">
        <v>172</v>
      </c>
      <c r="C646" s="9" t="s">
        <v>173</v>
      </c>
      <c r="D646" s="5">
        <v>55</v>
      </c>
      <c r="E646" s="5">
        <v>0.03</v>
      </c>
      <c r="F646" s="5">
        <v>0.03</v>
      </c>
    </row>
    <row r="647" spans="1:6" ht="15" customHeight="1" x14ac:dyDescent="0.25">
      <c r="A647" s="3" t="s">
        <v>174</v>
      </c>
      <c r="B647" s="6" t="s">
        <v>865</v>
      </c>
      <c r="C647" s="3" t="s">
        <v>175</v>
      </c>
      <c r="D647" s="4">
        <f>SUM(D648:D658)</f>
        <v>9812</v>
      </c>
      <c r="E647" s="4">
        <f>SUM(E648:E658)</f>
        <v>5.78</v>
      </c>
      <c r="F647" s="4">
        <f>SUM(F648:F658)</f>
        <v>4.88</v>
      </c>
    </row>
    <row r="648" spans="1:6" ht="15" customHeight="1" x14ac:dyDescent="0.25">
      <c r="A648" s="5">
        <v>101</v>
      </c>
      <c r="B648" s="9" t="s">
        <v>176</v>
      </c>
      <c r="C648" s="9" t="s">
        <v>177</v>
      </c>
      <c r="D648" s="5">
        <v>106</v>
      </c>
      <c r="E648" s="5">
        <v>0.06</v>
      </c>
      <c r="F648" s="5">
        <v>0.05</v>
      </c>
    </row>
    <row r="649" spans="1:6" ht="15" customHeight="1" x14ac:dyDescent="0.25">
      <c r="A649" s="5">
        <v>102</v>
      </c>
      <c r="B649" s="9" t="s">
        <v>178</v>
      </c>
      <c r="C649" s="9" t="s">
        <v>179</v>
      </c>
      <c r="D649" s="5">
        <v>373</v>
      </c>
      <c r="E649" s="5">
        <v>0.22</v>
      </c>
      <c r="F649" s="5">
        <v>0.19</v>
      </c>
    </row>
    <row r="650" spans="1:6" ht="15" customHeight="1" x14ac:dyDescent="0.25">
      <c r="A650" s="5">
        <v>103</v>
      </c>
      <c r="B650" s="9" t="s">
        <v>180</v>
      </c>
      <c r="C650" s="9" t="s">
        <v>181</v>
      </c>
      <c r="D650" s="5">
        <v>1785</v>
      </c>
      <c r="E650" s="5">
        <v>1.05</v>
      </c>
      <c r="F650" s="5">
        <v>0.89</v>
      </c>
    </row>
    <row r="651" spans="1:6" ht="15" customHeight="1" x14ac:dyDescent="0.25">
      <c r="A651" s="5">
        <v>104</v>
      </c>
      <c r="B651" s="9" t="s">
        <v>182</v>
      </c>
      <c r="C651" s="9" t="s">
        <v>183</v>
      </c>
      <c r="D651" s="5">
        <v>4877</v>
      </c>
      <c r="E651" s="5">
        <v>2.88</v>
      </c>
      <c r="F651" s="5">
        <v>2.4300000000000002</v>
      </c>
    </row>
    <row r="652" spans="1:6" ht="15" customHeight="1" x14ac:dyDescent="0.25">
      <c r="A652" s="5">
        <v>105</v>
      </c>
      <c r="B652" s="9" t="s">
        <v>184</v>
      </c>
      <c r="C652" s="9" t="s">
        <v>185</v>
      </c>
      <c r="D652" s="5">
        <v>3</v>
      </c>
      <c r="E652" s="5">
        <v>0</v>
      </c>
      <c r="F652" s="5">
        <v>0</v>
      </c>
    </row>
    <row r="653" spans="1:6" ht="15" customHeight="1" x14ac:dyDescent="0.25">
      <c r="A653" s="5">
        <v>106</v>
      </c>
      <c r="B653" s="9" t="s">
        <v>186</v>
      </c>
      <c r="C653" s="9" t="s">
        <v>187</v>
      </c>
      <c r="D653" s="5">
        <v>1</v>
      </c>
      <c r="E653" s="5">
        <v>0</v>
      </c>
      <c r="F653" s="5">
        <v>0</v>
      </c>
    </row>
    <row r="654" spans="1:6" ht="15" customHeight="1" x14ac:dyDescent="0.25">
      <c r="A654" s="5">
        <v>107</v>
      </c>
      <c r="B654" s="9" t="s">
        <v>188</v>
      </c>
      <c r="C654" s="9" t="s">
        <v>189</v>
      </c>
      <c r="D654" s="5">
        <v>58</v>
      </c>
      <c r="E654" s="5">
        <v>0.03</v>
      </c>
      <c r="F654" s="5">
        <v>0.03</v>
      </c>
    </row>
    <row r="655" spans="1:6" ht="15" customHeight="1" x14ac:dyDescent="0.25">
      <c r="A655" s="5">
        <v>108</v>
      </c>
      <c r="B655" s="9" t="s">
        <v>190</v>
      </c>
      <c r="C655" s="9" t="s">
        <v>191</v>
      </c>
      <c r="D655" s="5">
        <v>10</v>
      </c>
      <c r="E655" s="5">
        <v>0.01</v>
      </c>
      <c r="F655" s="5">
        <v>0</v>
      </c>
    </row>
    <row r="656" spans="1:6" ht="15" customHeight="1" x14ac:dyDescent="0.25">
      <c r="A656" s="5">
        <v>109</v>
      </c>
      <c r="B656" s="9" t="s">
        <v>192</v>
      </c>
      <c r="C656" s="9" t="s">
        <v>193</v>
      </c>
      <c r="D656" s="5">
        <v>330</v>
      </c>
      <c r="E656" s="5">
        <v>0.19</v>
      </c>
      <c r="F656" s="5">
        <v>0.16</v>
      </c>
    </row>
    <row r="657" spans="1:6" ht="15" customHeight="1" x14ac:dyDescent="0.25">
      <c r="A657" s="5">
        <v>110</v>
      </c>
      <c r="B657" s="9" t="s">
        <v>194</v>
      </c>
      <c r="C657" s="9" t="s">
        <v>195</v>
      </c>
      <c r="D657" s="5">
        <v>15</v>
      </c>
      <c r="E657" s="5">
        <v>0.01</v>
      </c>
      <c r="F657" s="5">
        <v>0.01</v>
      </c>
    </row>
    <row r="658" spans="1:6" ht="15" customHeight="1" x14ac:dyDescent="0.25">
      <c r="A658" s="5">
        <v>111</v>
      </c>
      <c r="B658" s="9" t="s">
        <v>196</v>
      </c>
      <c r="C658" s="9" t="s">
        <v>197</v>
      </c>
      <c r="D658" s="5">
        <v>2254</v>
      </c>
      <c r="E658" s="5">
        <v>1.33</v>
      </c>
      <c r="F658" s="5">
        <v>1.1200000000000001</v>
      </c>
    </row>
    <row r="659" spans="1:6" ht="15" customHeight="1" x14ac:dyDescent="0.25">
      <c r="A659" s="3" t="s">
        <v>198</v>
      </c>
      <c r="B659" s="6" t="s">
        <v>866</v>
      </c>
      <c r="C659" s="3" t="s">
        <v>199</v>
      </c>
      <c r="D659" s="4">
        <f>SUM(D660:D667)</f>
        <v>7066</v>
      </c>
      <c r="E659" s="4">
        <f>SUM(E660:E667)</f>
        <v>4.17</v>
      </c>
      <c r="F659" s="4">
        <f>SUM(F660:F667)</f>
        <v>3.52</v>
      </c>
    </row>
    <row r="660" spans="1:6" ht="15" customHeight="1" x14ac:dyDescent="0.25">
      <c r="A660" s="5">
        <v>112</v>
      </c>
      <c r="B660" s="9" t="s">
        <v>200</v>
      </c>
      <c r="C660" s="9" t="s">
        <v>201</v>
      </c>
      <c r="D660" s="5">
        <v>223</v>
      </c>
      <c r="E660" s="5">
        <v>0.13</v>
      </c>
      <c r="F660" s="5">
        <v>0.11</v>
      </c>
    </row>
    <row r="661" spans="1:6" ht="15" customHeight="1" x14ac:dyDescent="0.25">
      <c r="A661" s="5">
        <v>113</v>
      </c>
      <c r="B661" s="9" t="s">
        <v>202</v>
      </c>
      <c r="C661" s="9" t="s">
        <v>203</v>
      </c>
      <c r="D661" s="5">
        <v>131</v>
      </c>
      <c r="E661" s="5">
        <v>0.08</v>
      </c>
      <c r="F661" s="5">
        <v>7.0000000000000007E-2</v>
      </c>
    </row>
    <row r="662" spans="1:6" ht="15" customHeight="1" x14ac:dyDescent="0.25">
      <c r="A662" s="5">
        <v>114</v>
      </c>
      <c r="B662" s="9" t="s">
        <v>204</v>
      </c>
      <c r="C662" s="9" t="s">
        <v>205</v>
      </c>
      <c r="D662" s="5">
        <v>250</v>
      </c>
      <c r="E662" s="5">
        <v>0.15</v>
      </c>
      <c r="F662" s="5">
        <v>0.12</v>
      </c>
    </row>
    <row r="663" spans="1:6" ht="15" customHeight="1" x14ac:dyDescent="0.25">
      <c r="A663" s="5">
        <v>115</v>
      </c>
      <c r="B663" s="9" t="s">
        <v>206</v>
      </c>
      <c r="C663" s="9" t="s">
        <v>207</v>
      </c>
      <c r="D663" s="5">
        <v>726</v>
      </c>
      <c r="E663" s="5">
        <v>0.43</v>
      </c>
      <c r="F663" s="5">
        <v>0.36</v>
      </c>
    </row>
    <row r="664" spans="1:6" ht="15" customHeight="1" x14ac:dyDescent="0.25">
      <c r="A664" s="5">
        <v>116</v>
      </c>
      <c r="B664" s="9" t="s">
        <v>208</v>
      </c>
      <c r="C664" s="9" t="s">
        <v>209</v>
      </c>
      <c r="D664" s="5">
        <v>1924</v>
      </c>
      <c r="E664" s="5">
        <v>1.1399999999999999</v>
      </c>
      <c r="F664" s="5">
        <v>0.96</v>
      </c>
    </row>
    <row r="665" spans="1:6" ht="15" customHeight="1" x14ac:dyDescent="0.25">
      <c r="A665" s="5">
        <v>117</v>
      </c>
      <c r="B665" s="9" t="s">
        <v>210</v>
      </c>
      <c r="C665" s="9" t="s">
        <v>211</v>
      </c>
      <c r="D665" s="5">
        <v>3427</v>
      </c>
      <c r="E665" s="5">
        <v>2.02</v>
      </c>
      <c r="F665" s="5">
        <v>1.71</v>
      </c>
    </row>
    <row r="666" spans="1:6" ht="15" customHeight="1" x14ac:dyDescent="0.25">
      <c r="A666" s="5">
        <v>118</v>
      </c>
      <c r="B666" s="9" t="s">
        <v>212</v>
      </c>
      <c r="C666" s="9" t="s">
        <v>213</v>
      </c>
      <c r="D666" s="5">
        <v>25</v>
      </c>
      <c r="E666" s="5">
        <v>0.01</v>
      </c>
      <c r="F666" s="5">
        <v>0.01</v>
      </c>
    </row>
    <row r="667" spans="1:6" ht="15" customHeight="1" x14ac:dyDescent="0.25">
      <c r="A667" s="5">
        <v>119</v>
      </c>
      <c r="B667" s="9" t="s">
        <v>214</v>
      </c>
      <c r="C667" s="9" t="s">
        <v>215</v>
      </c>
      <c r="D667" s="5">
        <v>360</v>
      </c>
      <c r="E667" s="5">
        <v>0.21</v>
      </c>
      <c r="F667" s="5">
        <v>0.18</v>
      </c>
    </row>
    <row r="668" spans="1:6" ht="15" customHeight="1" x14ac:dyDescent="0.25">
      <c r="A668" s="3" t="s">
        <v>216</v>
      </c>
      <c r="B668" s="6" t="s">
        <v>867</v>
      </c>
      <c r="C668" s="3" t="s">
        <v>217</v>
      </c>
      <c r="D668" s="4">
        <f>SUM(D669:D678)</f>
        <v>5024</v>
      </c>
      <c r="E668" s="4">
        <f>SUM(E669:E678)</f>
        <v>2.96</v>
      </c>
      <c r="F668" s="4">
        <f>SUM(F669:F678)</f>
        <v>2.5</v>
      </c>
    </row>
    <row r="669" spans="1:6" ht="15" customHeight="1" x14ac:dyDescent="0.25">
      <c r="A669" s="5">
        <v>120</v>
      </c>
      <c r="B669" s="9" t="s">
        <v>218</v>
      </c>
      <c r="C669" s="9" t="s">
        <v>219</v>
      </c>
      <c r="D669" s="5">
        <v>32</v>
      </c>
      <c r="E669" s="5">
        <v>0.02</v>
      </c>
      <c r="F669" s="5">
        <v>0.02</v>
      </c>
    </row>
    <row r="670" spans="1:6" ht="15" customHeight="1" x14ac:dyDescent="0.25">
      <c r="A670" s="5">
        <v>121</v>
      </c>
      <c r="B670" s="9" t="s">
        <v>220</v>
      </c>
      <c r="C670" s="9" t="s">
        <v>221</v>
      </c>
      <c r="D670" s="5">
        <v>255</v>
      </c>
      <c r="E670" s="5">
        <v>0.15</v>
      </c>
      <c r="F670" s="5">
        <v>0.13</v>
      </c>
    </row>
    <row r="671" spans="1:6" ht="15" customHeight="1" x14ac:dyDescent="0.25">
      <c r="A671" s="5">
        <v>122</v>
      </c>
      <c r="B671" s="9" t="s">
        <v>222</v>
      </c>
      <c r="C671" s="9" t="s">
        <v>223</v>
      </c>
      <c r="D671" s="5">
        <v>53</v>
      </c>
      <c r="E671" s="5">
        <v>0.03</v>
      </c>
      <c r="F671" s="5">
        <v>0.03</v>
      </c>
    </row>
    <row r="672" spans="1:6" ht="15" customHeight="1" x14ac:dyDescent="0.25">
      <c r="A672" s="5">
        <v>123</v>
      </c>
      <c r="B672" s="9" t="s">
        <v>224</v>
      </c>
      <c r="C672" s="9" t="s">
        <v>225</v>
      </c>
      <c r="D672" s="5">
        <v>176</v>
      </c>
      <c r="E672" s="5">
        <v>0.1</v>
      </c>
      <c r="F672" s="5">
        <v>0.09</v>
      </c>
    </row>
    <row r="673" spans="1:6" ht="15" customHeight="1" x14ac:dyDescent="0.25">
      <c r="A673" s="5">
        <v>124</v>
      </c>
      <c r="B673" s="9" t="s">
        <v>226</v>
      </c>
      <c r="C673" s="9" t="s">
        <v>227</v>
      </c>
      <c r="D673" s="5">
        <v>565</v>
      </c>
      <c r="E673" s="5">
        <v>0.33</v>
      </c>
      <c r="F673" s="5">
        <v>0.28000000000000003</v>
      </c>
    </row>
    <row r="674" spans="1:6" ht="15" customHeight="1" x14ac:dyDescent="0.25">
      <c r="A674" s="5">
        <v>125</v>
      </c>
      <c r="B674" s="9" t="s">
        <v>228</v>
      </c>
      <c r="C674" s="9" t="s">
        <v>229</v>
      </c>
      <c r="D674" s="5">
        <v>2193</v>
      </c>
      <c r="E674" s="5">
        <v>1.3</v>
      </c>
      <c r="F674" s="5">
        <v>1.0900000000000001</v>
      </c>
    </row>
    <row r="675" spans="1:6" ht="15" customHeight="1" x14ac:dyDescent="0.25">
      <c r="A675" s="5">
        <v>126</v>
      </c>
      <c r="B675" s="9" t="s">
        <v>230</v>
      </c>
      <c r="C675" s="9" t="s">
        <v>231</v>
      </c>
      <c r="D675" s="5">
        <v>121</v>
      </c>
      <c r="E675" s="5">
        <v>7.0000000000000007E-2</v>
      </c>
      <c r="F675" s="5">
        <v>0.06</v>
      </c>
    </row>
    <row r="676" spans="1:6" ht="15" customHeight="1" x14ac:dyDescent="0.25">
      <c r="A676" s="5">
        <v>127</v>
      </c>
      <c r="B676" s="9" t="s">
        <v>232</v>
      </c>
      <c r="C676" s="9" t="s">
        <v>233</v>
      </c>
      <c r="D676" s="5">
        <v>648</v>
      </c>
      <c r="E676" s="5">
        <v>0.38</v>
      </c>
      <c r="F676" s="5">
        <v>0.32</v>
      </c>
    </row>
    <row r="677" spans="1:6" ht="15" customHeight="1" x14ac:dyDescent="0.25">
      <c r="A677" s="5">
        <v>128</v>
      </c>
      <c r="B677" s="9" t="s">
        <v>234</v>
      </c>
      <c r="C677" s="9" t="s">
        <v>235</v>
      </c>
      <c r="D677" s="5">
        <v>249</v>
      </c>
      <c r="E677" s="5">
        <v>0.15</v>
      </c>
      <c r="F677" s="5">
        <v>0.12</v>
      </c>
    </row>
    <row r="678" spans="1:6" ht="15" customHeight="1" x14ac:dyDescent="0.25">
      <c r="A678" s="5">
        <v>129</v>
      </c>
      <c r="B678" s="9" t="s">
        <v>236</v>
      </c>
      <c r="C678" s="9" t="s">
        <v>237</v>
      </c>
      <c r="D678" s="5">
        <v>732</v>
      </c>
      <c r="E678" s="5">
        <v>0.43</v>
      </c>
      <c r="F678" s="5">
        <v>0.36</v>
      </c>
    </row>
    <row r="679" spans="1:6" ht="15" customHeight="1" x14ac:dyDescent="0.25">
      <c r="A679" s="3" t="s">
        <v>240</v>
      </c>
      <c r="B679" s="6" t="s">
        <v>868</v>
      </c>
      <c r="C679" s="3" t="s">
        <v>241</v>
      </c>
      <c r="D679" s="4">
        <f>SUM(D680:D689)</f>
        <v>5288</v>
      </c>
      <c r="E679" s="4">
        <f>SUM(E680:E689)</f>
        <v>3.14</v>
      </c>
      <c r="F679" s="4">
        <f>SUM(F680:F689)</f>
        <v>2.62</v>
      </c>
    </row>
    <row r="680" spans="1:6" ht="15" customHeight="1" x14ac:dyDescent="0.25">
      <c r="A680" s="5">
        <v>130</v>
      </c>
      <c r="B680" s="9" t="s">
        <v>238</v>
      </c>
      <c r="C680" s="9" t="s">
        <v>239</v>
      </c>
      <c r="D680" s="5">
        <v>635</v>
      </c>
      <c r="E680" s="5">
        <v>0.38</v>
      </c>
      <c r="F680" s="5">
        <v>0.32</v>
      </c>
    </row>
    <row r="681" spans="1:6" ht="15" customHeight="1" x14ac:dyDescent="0.25">
      <c r="A681" s="5">
        <v>131</v>
      </c>
      <c r="B681" s="9" t="s">
        <v>242</v>
      </c>
      <c r="C681" s="9" t="s">
        <v>243</v>
      </c>
      <c r="D681" s="5">
        <v>1113</v>
      </c>
      <c r="E681" s="5">
        <v>0.66</v>
      </c>
      <c r="F681" s="5">
        <v>0.55000000000000004</v>
      </c>
    </row>
    <row r="682" spans="1:6" ht="15" customHeight="1" x14ac:dyDescent="0.25">
      <c r="A682" s="5">
        <v>132</v>
      </c>
      <c r="B682" s="9" t="s">
        <v>244</v>
      </c>
      <c r="C682" s="9" t="s">
        <v>245</v>
      </c>
      <c r="D682" s="5">
        <v>65</v>
      </c>
      <c r="E682" s="5">
        <v>0.04</v>
      </c>
      <c r="F682" s="5">
        <v>0.03</v>
      </c>
    </row>
    <row r="683" spans="1:6" ht="15" customHeight="1" x14ac:dyDescent="0.25">
      <c r="A683" s="5">
        <v>133</v>
      </c>
      <c r="B683" s="9" t="s">
        <v>246</v>
      </c>
      <c r="C683" s="9" t="s">
        <v>247</v>
      </c>
      <c r="D683" s="5">
        <v>761</v>
      </c>
      <c r="E683" s="5">
        <v>0.45</v>
      </c>
      <c r="F683" s="5">
        <v>0.38</v>
      </c>
    </row>
    <row r="684" spans="1:6" ht="15" customHeight="1" x14ac:dyDescent="0.25">
      <c r="A684" s="5">
        <v>134</v>
      </c>
      <c r="B684" s="9" t="s">
        <v>248</v>
      </c>
      <c r="C684" s="9" t="s">
        <v>249</v>
      </c>
      <c r="D684" s="5">
        <v>30</v>
      </c>
      <c r="E684" s="5">
        <v>0.02</v>
      </c>
      <c r="F684" s="5">
        <v>0.01</v>
      </c>
    </row>
    <row r="685" spans="1:6" ht="15" customHeight="1" x14ac:dyDescent="0.25">
      <c r="A685" s="5">
        <v>135</v>
      </c>
      <c r="B685" s="9" t="s">
        <v>250</v>
      </c>
      <c r="C685" s="9" t="s">
        <v>251</v>
      </c>
      <c r="D685" s="5">
        <v>652</v>
      </c>
      <c r="E685" s="5">
        <v>0.39</v>
      </c>
      <c r="F685" s="5">
        <v>0.32</v>
      </c>
    </row>
    <row r="686" spans="1:6" ht="15" customHeight="1" x14ac:dyDescent="0.25">
      <c r="A686" s="5">
        <v>136</v>
      </c>
      <c r="B686" s="9" t="s">
        <v>252</v>
      </c>
      <c r="C686" s="9" t="s">
        <v>253</v>
      </c>
      <c r="D686" s="5">
        <v>67</v>
      </c>
      <c r="E686" s="5">
        <v>0.04</v>
      </c>
      <c r="F686" s="5">
        <v>0.03</v>
      </c>
    </row>
    <row r="687" spans="1:6" ht="15" customHeight="1" x14ac:dyDescent="0.25">
      <c r="A687" s="5">
        <v>137</v>
      </c>
      <c r="B687" s="9" t="s">
        <v>254</v>
      </c>
      <c r="C687" s="9" t="s">
        <v>255</v>
      </c>
      <c r="D687" s="5">
        <v>818</v>
      </c>
      <c r="E687" s="5">
        <v>0.48</v>
      </c>
      <c r="F687" s="5">
        <v>0.41</v>
      </c>
    </row>
    <row r="688" spans="1:6" ht="15" customHeight="1" x14ac:dyDescent="0.25">
      <c r="A688" s="5">
        <v>138</v>
      </c>
      <c r="B688" s="9" t="s">
        <v>256</v>
      </c>
      <c r="C688" s="9" t="s">
        <v>257</v>
      </c>
      <c r="D688" s="5">
        <v>67</v>
      </c>
      <c r="E688" s="5">
        <v>0.04</v>
      </c>
      <c r="F688" s="5">
        <v>0.03</v>
      </c>
    </row>
    <row r="689" spans="1:6" ht="15" customHeight="1" x14ac:dyDescent="0.25">
      <c r="A689" s="5">
        <v>139</v>
      </c>
      <c r="B689" s="9" t="s">
        <v>258</v>
      </c>
      <c r="C689" s="9" t="s">
        <v>259</v>
      </c>
      <c r="D689" s="5">
        <v>1080</v>
      </c>
      <c r="E689" s="5">
        <v>0.64</v>
      </c>
      <c r="F689" s="5">
        <v>0.54</v>
      </c>
    </row>
    <row r="690" spans="1:6" ht="15" customHeight="1" x14ac:dyDescent="0.25">
      <c r="A690" s="3" t="s">
        <v>264</v>
      </c>
      <c r="B690" s="6" t="s">
        <v>869</v>
      </c>
      <c r="C690" s="3" t="s">
        <v>265</v>
      </c>
      <c r="D690" s="4">
        <f>SUM(D691:D693)</f>
        <v>2885</v>
      </c>
      <c r="E690" s="4">
        <f>SUM(E691:E693)</f>
        <v>1.7</v>
      </c>
      <c r="F690" s="4">
        <f>SUM(F691:F693)</f>
        <v>1.44</v>
      </c>
    </row>
    <row r="691" spans="1:6" ht="15" customHeight="1" x14ac:dyDescent="0.25">
      <c r="A691" s="5">
        <v>140</v>
      </c>
      <c r="B691" s="9" t="s">
        <v>260</v>
      </c>
      <c r="C691" s="9" t="s">
        <v>261</v>
      </c>
      <c r="D691" s="5">
        <v>1082</v>
      </c>
      <c r="E691" s="5">
        <v>0.64</v>
      </c>
      <c r="F691" s="5">
        <v>0.54</v>
      </c>
    </row>
    <row r="692" spans="1:6" ht="15" customHeight="1" x14ac:dyDescent="0.25">
      <c r="A692" s="5">
        <v>141</v>
      </c>
      <c r="B692" s="9" t="s">
        <v>262</v>
      </c>
      <c r="C692" s="9" t="s">
        <v>263</v>
      </c>
      <c r="D692" s="5">
        <v>379</v>
      </c>
      <c r="E692" s="5">
        <v>0.22</v>
      </c>
      <c r="F692" s="5">
        <v>0.19</v>
      </c>
    </row>
    <row r="693" spans="1:6" ht="15" customHeight="1" x14ac:dyDescent="0.25">
      <c r="A693" s="5">
        <v>142</v>
      </c>
      <c r="B693" s="9" t="s">
        <v>266</v>
      </c>
      <c r="C693" s="9" t="s">
        <v>267</v>
      </c>
      <c r="D693" s="5">
        <v>1424</v>
      </c>
      <c r="E693" s="5">
        <v>0.84</v>
      </c>
      <c r="F693" s="5">
        <v>0.71</v>
      </c>
    </row>
    <row r="694" spans="1:6" ht="15" customHeight="1" x14ac:dyDescent="0.25">
      <c r="A694" s="3" t="s">
        <v>274</v>
      </c>
      <c r="B694" s="6" t="s">
        <v>870</v>
      </c>
      <c r="C694" s="3" t="s">
        <v>275</v>
      </c>
      <c r="D694" s="4">
        <f>SUM(D695:D716)</f>
        <v>32221</v>
      </c>
      <c r="E694" s="4">
        <f>SUM(E695:E716)</f>
        <v>19.050000000000004</v>
      </c>
      <c r="F694" s="4">
        <f>SUM(F695:F716)</f>
        <v>16.049999999999997</v>
      </c>
    </row>
    <row r="695" spans="1:6" ht="15" customHeight="1" x14ac:dyDescent="0.25">
      <c r="A695" s="5">
        <v>143</v>
      </c>
      <c r="B695" s="9" t="s">
        <v>268</v>
      </c>
      <c r="C695" s="9" t="s">
        <v>269</v>
      </c>
      <c r="D695" s="5">
        <v>4</v>
      </c>
      <c r="E695" s="5">
        <v>0</v>
      </c>
      <c r="F695" s="5">
        <v>0</v>
      </c>
    </row>
    <row r="696" spans="1:6" ht="15" customHeight="1" x14ac:dyDescent="0.25">
      <c r="A696" s="5">
        <v>144</v>
      </c>
      <c r="B696" s="9" t="s">
        <v>270</v>
      </c>
      <c r="C696" s="9" t="s">
        <v>271</v>
      </c>
      <c r="D696" s="5">
        <v>81</v>
      </c>
      <c r="E696" s="5">
        <v>0.05</v>
      </c>
      <c r="F696" s="5">
        <v>0.04</v>
      </c>
    </row>
    <row r="697" spans="1:6" ht="15" customHeight="1" x14ac:dyDescent="0.25">
      <c r="A697" s="5">
        <v>145</v>
      </c>
      <c r="B697" s="9" t="s">
        <v>272</v>
      </c>
      <c r="C697" s="9" t="s">
        <v>273</v>
      </c>
      <c r="D697" s="5">
        <v>23474</v>
      </c>
      <c r="E697" s="5">
        <v>13.87</v>
      </c>
      <c r="F697" s="5">
        <v>11.7</v>
      </c>
    </row>
    <row r="698" spans="1:6" ht="15" customHeight="1" x14ac:dyDescent="0.25">
      <c r="A698" s="5">
        <v>146</v>
      </c>
      <c r="B698" s="9" t="s">
        <v>276</v>
      </c>
      <c r="C698" s="9" t="s">
        <v>277</v>
      </c>
      <c r="D698" s="5">
        <v>185</v>
      </c>
      <c r="E698" s="5">
        <v>0.11</v>
      </c>
      <c r="F698" s="5">
        <v>0.09</v>
      </c>
    </row>
    <row r="699" spans="1:6" ht="15" customHeight="1" x14ac:dyDescent="0.25">
      <c r="A699" s="5">
        <v>147</v>
      </c>
      <c r="B699" s="9" t="s">
        <v>278</v>
      </c>
      <c r="C699" s="9" t="s">
        <v>279</v>
      </c>
      <c r="D699" s="5">
        <v>376</v>
      </c>
      <c r="E699" s="5">
        <v>0.22</v>
      </c>
      <c r="F699" s="5">
        <v>0.19</v>
      </c>
    </row>
    <row r="700" spans="1:6" ht="15" customHeight="1" x14ac:dyDescent="0.25">
      <c r="A700" s="5">
        <v>148</v>
      </c>
      <c r="B700" s="9" t="s">
        <v>280</v>
      </c>
      <c r="C700" s="9" t="s">
        <v>281</v>
      </c>
      <c r="D700" s="5">
        <v>1505</v>
      </c>
      <c r="E700" s="5">
        <v>0.89</v>
      </c>
      <c r="F700" s="5">
        <v>0.75</v>
      </c>
    </row>
    <row r="701" spans="1:6" ht="15" customHeight="1" x14ac:dyDescent="0.25">
      <c r="A701" s="5">
        <v>149</v>
      </c>
      <c r="B701" s="9" t="s">
        <v>282</v>
      </c>
      <c r="C701" s="9" t="s">
        <v>283</v>
      </c>
      <c r="D701" s="5">
        <v>78</v>
      </c>
      <c r="E701" s="5">
        <v>0.05</v>
      </c>
      <c r="F701" s="5">
        <v>0.04</v>
      </c>
    </row>
    <row r="702" spans="1:6" ht="15" customHeight="1" x14ac:dyDescent="0.25">
      <c r="A702" s="5">
        <v>150</v>
      </c>
      <c r="B702" s="9" t="s">
        <v>284</v>
      </c>
      <c r="C702" s="9" t="s">
        <v>285</v>
      </c>
      <c r="D702" s="5">
        <v>1550</v>
      </c>
      <c r="E702" s="5">
        <v>0.92</v>
      </c>
      <c r="F702" s="5">
        <v>0.77</v>
      </c>
    </row>
    <row r="703" spans="1:6" ht="15" customHeight="1" x14ac:dyDescent="0.25">
      <c r="A703" s="5">
        <v>151</v>
      </c>
      <c r="B703" s="9" t="s">
        <v>286</v>
      </c>
      <c r="C703" s="9" t="s">
        <v>287</v>
      </c>
      <c r="D703" s="5">
        <v>341</v>
      </c>
      <c r="E703" s="5">
        <v>0.2</v>
      </c>
      <c r="F703" s="5">
        <v>0.17</v>
      </c>
    </row>
    <row r="704" spans="1:6" ht="15" customHeight="1" x14ac:dyDescent="0.25">
      <c r="A704" s="5">
        <v>152</v>
      </c>
      <c r="B704" s="9" t="s">
        <v>288</v>
      </c>
      <c r="C704" s="9" t="s">
        <v>289</v>
      </c>
      <c r="D704" s="5">
        <v>602</v>
      </c>
      <c r="E704" s="5">
        <v>0.36</v>
      </c>
      <c r="F704" s="5">
        <v>0.3</v>
      </c>
    </row>
    <row r="705" spans="1:6" ht="15" customHeight="1" x14ac:dyDescent="0.25">
      <c r="A705" s="5">
        <v>153</v>
      </c>
      <c r="B705" s="9" t="s">
        <v>290</v>
      </c>
      <c r="C705" s="9" t="s">
        <v>291</v>
      </c>
      <c r="D705" s="5">
        <v>47</v>
      </c>
      <c r="E705" s="5">
        <v>0.03</v>
      </c>
      <c r="F705" s="5">
        <v>0.02</v>
      </c>
    </row>
    <row r="706" spans="1:6" ht="15" customHeight="1" x14ac:dyDescent="0.25">
      <c r="A706" s="5">
        <v>154</v>
      </c>
      <c r="B706" s="9" t="s">
        <v>292</v>
      </c>
      <c r="C706" s="9" t="s">
        <v>293</v>
      </c>
      <c r="D706" s="5">
        <v>243</v>
      </c>
      <c r="E706" s="5">
        <v>0.14000000000000001</v>
      </c>
      <c r="F706" s="5">
        <v>0.12</v>
      </c>
    </row>
    <row r="707" spans="1:6" ht="15" customHeight="1" x14ac:dyDescent="0.25">
      <c r="A707" s="5">
        <v>155</v>
      </c>
      <c r="B707" s="9" t="s">
        <v>294</v>
      </c>
      <c r="C707" s="9" t="s">
        <v>295</v>
      </c>
      <c r="D707" s="5">
        <v>32</v>
      </c>
      <c r="E707" s="5">
        <v>0.02</v>
      </c>
      <c r="F707" s="5">
        <v>0.02</v>
      </c>
    </row>
    <row r="708" spans="1:6" ht="15" customHeight="1" x14ac:dyDescent="0.25">
      <c r="A708" s="5">
        <v>156</v>
      </c>
      <c r="B708" s="9" t="s">
        <v>296</v>
      </c>
      <c r="C708" s="9" t="s">
        <v>297</v>
      </c>
      <c r="D708" s="5">
        <v>370</v>
      </c>
      <c r="E708" s="5">
        <v>0.22</v>
      </c>
      <c r="F708" s="5">
        <v>0.18</v>
      </c>
    </row>
    <row r="709" spans="1:6" ht="15" customHeight="1" x14ac:dyDescent="0.25">
      <c r="A709" s="5">
        <v>157</v>
      </c>
      <c r="B709" s="9" t="s">
        <v>298</v>
      </c>
      <c r="C709" s="9" t="s">
        <v>299</v>
      </c>
      <c r="D709" s="5">
        <v>164</v>
      </c>
      <c r="E709" s="5">
        <v>0.1</v>
      </c>
      <c r="F709" s="5">
        <v>0.08</v>
      </c>
    </row>
    <row r="710" spans="1:6" ht="15" customHeight="1" x14ac:dyDescent="0.25">
      <c r="A710" s="5">
        <v>158</v>
      </c>
      <c r="B710" s="9" t="s">
        <v>300</v>
      </c>
      <c r="C710" s="9" t="s">
        <v>301</v>
      </c>
      <c r="D710" s="5">
        <v>55</v>
      </c>
      <c r="E710" s="5">
        <v>0.03</v>
      </c>
      <c r="F710" s="5">
        <v>0.03</v>
      </c>
    </row>
    <row r="711" spans="1:6" ht="15" customHeight="1" x14ac:dyDescent="0.25">
      <c r="A711" s="5">
        <v>159</v>
      </c>
      <c r="B711" s="9" t="s">
        <v>302</v>
      </c>
      <c r="C711" s="9" t="s">
        <v>303</v>
      </c>
      <c r="D711" s="5">
        <v>27</v>
      </c>
      <c r="E711" s="5">
        <v>0.02</v>
      </c>
      <c r="F711" s="5">
        <v>0.01</v>
      </c>
    </row>
    <row r="712" spans="1:6" ht="15" customHeight="1" x14ac:dyDescent="0.25">
      <c r="A712" s="5">
        <v>160</v>
      </c>
      <c r="B712" s="9" t="s">
        <v>304</v>
      </c>
      <c r="C712" s="9" t="s">
        <v>305</v>
      </c>
      <c r="D712" s="5">
        <v>112</v>
      </c>
      <c r="E712" s="5">
        <v>7.0000000000000007E-2</v>
      </c>
      <c r="F712" s="5">
        <v>0.06</v>
      </c>
    </row>
    <row r="713" spans="1:6" ht="15" customHeight="1" x14ac:dyDescent="0.25">
      <c r="A713" s="5">
        <v>161</v>
      </c>
      <c r="B713" s="9" t="s">
        <v>306</v>
      </c>
      <c r="C713" s="9" t="s">
        <v>307</v>
      </c>
      <c r="D713" s="5">
        <v>685</v>
      </c>
      <c r="E713" s="5">
        <v>0.4</v>
      </c>
      <c r="F713" s="5">
        <v>0.34</v>
      </c>
    </row>
    <row r="714" spans="1:6" ht="15" customHeight="1" x14ac:dyDescent="0.25">
      <c r="A714" s="5">
        <v>162</v>
      </c>
      <c r="B714" s="9" t="s">
        <v>308</v>
      </c>
      <c r="C714" s="9" t="s">
        <v>309</v>
      </c>
      <c r="D714" s="5">
        <v>1088</v>
      </c>
      <c r="E714" s="5">
        <v>0.64</v>
      </c>
      <c r="F714" s="5">
        <v>0.54</v>
      </c>
    </row>
    <row r="715" spans="1:6" ht="15" customHeight="1" x14ac:dyDescent="0.25">
      <c r="A715" s="5">
        <v>163</v>
      </c>
      <c r="B715" s="9" t="s">
        <v>310</v>
      </c>
      <c r="C715" s="9" t="s">
        <v>311</v>
      </c>
      <c r="D715" s="5">
        <v>856</v>
      </c>
      <c r="E715" s="5">
        <v>0.51</v>
      </c>
      <c r="F715" s="5">
        <v>0.43</v>
      </c>
    </row>
    <row r="716" spans="1:6" ht="15" customHeight="1" x14ac:dyDescent="0.25">
      <c r="A716" s="5">
        <v>164</v>
      </c>
      <c r="B716" s="9" t="s">
        <v>312</v>
      </c>
      <c r="C716" s="9" t="s">
        <v>313</v>
      </c>
      <c r="D716" s="5">
        <v>346</v>
      </c>
      <c r="E716" s="5">
        <v>0.2</v>
      </c>
      <c r="F716" s="5">
        <v>0.17</v>
      </c>
    </row>
    <row r="717" spans="1:6" ht="15" customHeight="1" x14ac:dyDescent="0.25">
      <c r="A717" s="3" t="s">
        <v>322</v>
      </c>
      <c r="B717" s="6" t="s">
        <v>323</v>
      </c>
      <c r="C717" s="3" t="s">
        <v>324</v>
      </c>
      <c r="D717" s="4">
        <f>SUM(D718:D732)</f>
        <v>22302</v>
      </c>
      <c r="E717" s="4">
        <f>SUM(E718:E732)</f>
        <v>13.180000000000001</v>
      </c>
      <c r="F717" s="4">
        <f>SUM(F718:F732)</f>
        <v>11.110000000000001</v>
      </c>
    </row>
    <row r="718" spans="1:6" ht="15" customHeight="1" x14ac:dyDescent="0.25">
      <c r="A718" s="5">
        <v>165</v>
      </c>
      <c r="B718" s="9" t="s">
        <v>314</v>
      </c>
      <c r="C718" s="9" t="s">
        <v>315</v>
      </c>
      <c r="D718" s="5">
        <v>8442</v>
      </c>
      <c r="E718" s="5">
        <v>4.99</v>
      </c>
      <c r="F718" s="5">
        <v>4.21</v>
      </c>
    </row>
    <row r="719" spans="1:6" ht="15" customHeight="1" x14ac:dyDescent="0.25">
      <c r="A719" s="5">
        <v>166</v>
      </c>
      <c r="B719" s="9" t="s">
        <v>316</v>
      </c>
      <c r="C719" s="9" t="s">
        <v>317</v>
      </c>
      <c r="D719" s="5">
        <v>1752</v>
      </c>
      <c r="E719" s="5">
        <v>1.03</v>
      </c>
      <c r="F719" s="5">
        <v>0.87</v>
      </c>
    </row>
    <row r="720" spans="1:6" ht="15" customHeight="1" x14ac:dyDescent="0.25">
      <c r="A720" s="5">
        <v>167</v>
      </c>
      <c r="B720" s="9" t="s">
        <v>318</v>
      </c>
      <c r="C720" s="9" t="s">
        <v>319</v>
      </c>
      <c r="D720" s="5">
        <v>3471</v>
      </c>
      <c r="E720" s="5">
        <v>2.0499999999999998</v>
      </c>
      <c r="F720" s="5">
        <v>1.73</v>
      </c>
    </row>
    <row r="721" spans="1:6" ht="15" customHeight="1" x14ac:dyDescent="0.25">
      <c r="A721" s="5">
        <v>168</v>
      </c>
      <c r="B721" s="9" t="s">
        <v>320</v>
      </c>
      <c r="C721" s="9" t="s">
        <v>321</v>
      </c>
      <c r="D721" s="5">
        <v>596</v>
      </c>
      <c r="E721" s="5">
        <v>0.35</v>
      </c>
      <c r="F721" s="5">
        <v>0.3</v>
      </c>
    </row>
    <row r="722" spans="1:6" ht="15" customHeight="1" x14ac:dyDescent="0.25">
      <c r="A722" s="5">
        <v>169</v>
      </c>
      <c r="B722" s="9" t="s">
        <v>325</v>
      </c>
      <c r="C722" s="9" t="s">
        <v>326</v>
      </c>
      <c r="D722" s="5">
        <v>654</v>
      </c>
      <c r="E722" s="5">
        <v>0.39</v>
      </c>
      <c r="F722" s="5">
        <v>0.33</v>
      </c>
    </row>
    <row r="723" spans="1:6" ht="15" customHeight="1" x14ac:dyDescent="0.25">
      <c r="A723" s="5">
        <v>170</v>
      </c>
      <c r="B723" s="9" t="s">
        <v>327</v>
      </c>
      <c r="C723" s="9" t="s">
        <v>328</v>
      </c>
      <c r="D723" s="5">
        <v>2391</v>
      </c>
      <c r="E723" s="5">
        <v>1.41</v>
      </c>
      <c r="F723" s="5">
        <v>1.19</v>
      </c>
    </row>
    <row r="724" spans="1:6" ht="15" customHeight="1" x14ac:dyDescent="0.25">
      <c r="A724" s="5">
        <v>171</v>
      </c>
      <c r="B724" s="9" t="s">
        <v>329</v>
      </c>
      <c r="C724" s="9" t="s">
        <v>330</v>
      </c>
      <c r="D724" s="5">
        <v>557</v>
      </c>
      <c r="E724" s="5">
        <v>0.33</v>
      </c>
      <c r="F724" s="5">
        <v>0.28000000000000003</v>
      </c>
    </row>
    <row r="725" spans="1:6" ht="15" customHeight="1" x14ac:dyDescent="0.25">
      <c r="A725" s="5">
        <v>172</v>
      </c>
      <c r="B725" s="9" t="s">
        <v>331</v>
      </c>
      <c r="C725" s="9" t="s">
        <v>332</v>
      </c>
      <c r="D725" s="5">
        <v>667</v>
      </c>
      <c r="E725" s="5">
        <v>0.39</v>
      </c>
      <c r="F725" s="5">
        <v>0.33</v>
      </c>
    </row>
    <row r="726" spans="1:6" ht="15" customHeight="1" x14ac:dyDescent="0.25">
      <c r="A726" s="5">
        <v>173</v>
      </c>
      <c r="B726" s="9" t="s">
        <v>333</v>
      </c>
      <c r="C726" s="9" t="s">
        <v>334</v>
      </c>
      <c r="D726" s="5">
        <v>50</v>
      </c>
      <c r="E726" s="5">
        <v>0.03</v>
      </c>
      <c r="F726" s="5">
        <v>0.02</v>
      </c>
    </row>
    <row r="727" spans="1:6" ht="15" customHeight="1" x14ac:dyDescent="0.25">
      <c r="A727" s="5">
        <v>174</v>
      </c>
      <c r="B727" s="9" t="s">
        <v>335</v>
      </c>
      <c r="C727" s="9" t="s">
        <v>336</v>
      </c>
      <c r="D727" s="5">
        <v>96</v>
      </c>
      <c r="E727" s="5">
        <v>0.06</v>
      </c>
      <c r="F727" s="5">
        <v>0.05</v>
      </c>
    </row>
    <row r="728" spans="1:6" ht="15" customHeight="1" x14ac:dyDescent="0.25">
      <c r="A728" s="5">
        <v>175</v>
      </c>
      <c r="B728" s="9" t="s">
        <v>337</v>
      </c>
      <c r="C728" s="9" t="s">
        <v>338</v>
      </c>
      <c r="D728" s="5">
        <v>1585</v>
      </c>
      <c r="E728" s="5">
        <v>0.94</v>
      </c>
      <c r="F728" s="5">
        <v>0.79</v>
      </c>
    </row>
    <row r="729" spans="1:6" ht="15" customHeight="1" x14ac:dyDescent="0.25">
      <c r="A729" s="5">
        <v>176</v>
      </c>
      <c r="B729" s="9" t="s">
        <v>339</v>
      </c>
      <c r="C729" s="9" t="s">
        <v>340</v>
      </c>
      <c r="D729" s="5">
        <v>1760</v>
      </c>
      <c r="E729" s="5">
        <v>1.04</v>
      </c>
      <c r="F729" s="5">
        <v>0.88</v>
      </c>
    </row>
    <row r="730" spans="1:6" ht="15" customHeight="1" x14ac:dyDescent="0.25">
      <c r="A730" s="5">
        <v>177</v>
      </c>
      <c r="B730" s="9" t="s">
        <v>341</v>
      </c>
      <c r="C730" s="9" t="s">
        <v>342</v>
      </c>
      <c r="D730" s="5">
        <v>29</v>
      </c>
      <c r="E730" s="5">
        <v>0.02</v>
      </c>
      <c r="F730" s="5">
        <v>0.01</v>
      </c>
    </row>
    <row r="731" spans="1:6" ht="15" customHeight="1" x14ac:dyDescent="0.25">
      <c r="A731" s="5">
        <v>178</v>
      </c>
      <c r="B731" s="9" t="s">
        <v>343</v>
      </c>
      <c r="C731" s="9" t="s">
        <v>344</v>
      </c>
      <c r="D731" s="5">
        <v>4</v>
      </c>
      <c r="E731" s="5">
        <v>0</v>
      </c>
      <c r="F731" s="5">
        <v>0</v>
      </c>
    </row>
    <row r="732" spans="1:6" ht="15" customHeight="1" x14ac:dyDescent="0.25">
      <c r="A732" s="5">
        <v>179</v>
      </c>
      <c r="B732" s="9" t="s">
        <v>345</v>
      </c>
      <c r="C732" s="9" t="s">
        <v>346</v>
      </c>
      <c r="D732" s="5">
        <v>248</v>
      </c>
      <c r="E732" s="5">
        <v>0.15</v>
      </c>
      <c r="F732" s="5">
        <v>0.12</v>
      </c>
    </row>
    <row r="733" spans="1:6" ht="15" customHeight="1" x14ac:dyDescent="0.25">
      <c r="A733" s="3" t="s">
        <v>357</v>
      </c>
      <c r="B733" s="6" t="s">
        <v>358</v>
      </c>
      <c r="C733" s="3" t="s">
        <v>359</v>
      </c>
      <c r="D733" s="4">
        <f>SUM(D734:D751)</f>
        <v>7107</v>
      </c>
      <c r="E733" s="4">
        <f>SUM(E734:E751)</f>
        <v>4.21</v>
      </c>
      <c r="F733" s="4">
        <f>SUM(F734:F751)</f>
        <v>3.52</v>
      </c>
    </row>
    <row r="734" spans="1:6" ht="15" customHeight="1" x14ac:dyDescent="0.25">
      <c r="A734" s="5">
        <v>180</v>
      </c>
      <c r="B734" s="9" t="s">
        <v>347</v>
      </c>
      <c r="C734" s="9" t="s">
        <v>348</v>
      </c>
      <c r="D734" s="5">
        <v>79</v>
      </c>
      <c r="E734" s="5">
        <v>0.05</v>
      </c>
      <c r="F734" s="5">
        <v>0.04</v>
      </c>
    </row>
    <row r="735" spans="1:6" ht="15" customHeight="1" x14ac:dyDescent="0.25">
      <c r="A735" s="5">
        <v>181</v>
      </c>
      <c r="B735" s="9" t="s">
        <v>349</v>
      </c>
      <c r="C735" s="9" t="s">
        <v>350</v>
      </c>
      <c r="D735" s="5">
        <v>364</v>
      </c>
      <c r="E735" s="5">
        <v>0.22</v>
      </c>
      <c r="F735" s="5">
        <v>0.18</v>
      </c>
    </row>
    <row r="736" spans="1:6" ht="15" customHeight="1" x14ac:dyDescent="0.25">
      <c r="A736" s="5">
        <v>182</v>
      </c>
      <c r="B736" s="9" t="s">
        <v>351</v>
      </c>
      <c r="C736" s="9" t="s">
        <v>352</v>
      </c>
      <c r="D736" s="5">
        <v>130</v>
      </c>
      <c r="E736" s="5">
        <v>0.08</v>
      </c>
      <c r="F736" s="5">
        <v>0.06</v>
      </c>
    </row>
    <row r="737" spans="1:6" ht="15" customHeight="1" x14ac:dyDescent="0.25">
      <c r="A737" s="5">
        <v>183</v>
      </c>
      <c r="B737" s="9" t="s">
        <v>353</v>
      </c>
      <c r="C737" s="9" t="s">
        <v>354</v>
      </c>
      <c r="D737" s="5">
        <v>125</v>
      </c>
      <c r="E737" s="5">
        <v>7.0000000000000007E-2</v>
      </c>
      <c r="F737" s="5">
        <v>0.06</v>
      </c>
    </row>
    <row r="738" spans="1:6" ht="15" customHeight="1" x14ac:dyDescent="0.25">
      <c r="A738" s="5">
        <v>184</v>
      </c>
      <c r="B738" s="9" t="s">
        <v>355</v>
      </c>
      <c r="C738" s="9" t="s">
        <v>356</v>
      </c>
      <c r="D738" s="5">
        <v>1313</v>
      </c>
      <c r="E738" s="5">
        <v>0.78</v>
      </c>
      <c r="F738" s="5">
        <v>0.65</v>
      </c>
    </row>
    <row r="739" spans="1:6" ht="15" customHeight="1" x14ac:dyDescent="0.25">
      <c r="A739" s="5">
        <v>185</v>
      </c>
      <c r="B739" s="9" t="s">
        <v>360</v>
      </c>
      <c r="C739" s="9" t="s">
        <v>361</v>
      </c>
      <c r="D739" s="5">
        <v>1224</v>
      </c>
      <c r="E739" s="5">
        <v>0.72</v>
      </c>
      <c r="F739" s="5">
        <v>0.61</v>
      </c>
    </row>
    <row r="740" spans="1:6" ht="15" customHeight="1" x14ac:dyDescent="0.25">
      <c r="A740" s="5">
        <v>186</v>
      </c>
      <c r="B740" s="9" t="s">
        <v>362</v>
      </c>
      <c r="C740" s="9" t="s">
        <v>363</v>
      </c>
      <c r="D740" s="5">
        <v>108</v>
      </c>
      <c r="E740" s="5">
        <v>0.06</v>
      </c>
      <c r="F740" s="5">
        <v>0.05</v>
      </c>
    </row>
    <row r="741" spans="1:6" ht="15" customHeight="1" x14ac:dyDescent="0.25">
      <c r="A741" s="5">
        <v>187</v>
      </c>
      <c r="B741" s="9" t="s">
        <v>364</v>
      </c>
      <c r="C741" s="9" t="s">
        <v>365</v>
      </c>
      <c r="D741" s="5">
        <v>577</v>
      </c>
      <c r="E741" s="5">
        <v>0.34</v>
      </c>
      <c r="F741" s="5">
        <v>0.28999999999999998</v>
      </c>
    </row>
    <row r="742" spans="1:6" ht="15" customHeight="1" x14ac:dyDescent="0.25">
      <c r="A742" s="5">
        <v>188</v>
      </c>
      <c r="B742" s="9" t="s">
        <v>366</v>
      </c>
      <c r="C742" s="9" t="s">
        <v>367</v>
      </c>
      <c r="D742" s="5">
        <v>184</v>
      </c>
      <c r="E742" s="5">
        <v>0.11</v>
      </c>
      <c r="F742" s="5">
        <v>0.09</v>
      </c>
    </row>
    <row r="743" spans="1:6" ht="15" customHeight="1" x14ac:dyDescent="0.25">
      <c r="A743" s="5">
        <v>189</v>
      </c>
      <c r="B743" s="9" t="s">
        <v>368</v>
      </c>
      <c r="C743" s="9" t="s">
        <v>369</v>
      </c>
      <c r="D743" s="5">
        <v>248</v>
      </c>
      <c r="E743" s="5">
        <v>0.15</v>
      </c>
      <c r="F743" s="5">
        <v>0.12</v>
      </c>
    </row>
    <row r="744" spans="1:6" ht="15" customHeight="1" x14ac:dyDescent="0.25">
      <c r="A744" s="5">
        <v>190</v>
      </c>
      <c r="B744" s="9" t="s">
        <v>370</v>
      </c>
      <c r="C744" s="9" t="s">
        <v>371</v>
      </c>
      <c r="D744" s="5">
        <v>24</v>
      </c>
      <c r="E744" s="5">
        <v>0.01</v>
      </c>
      <c r="F744" s="5">
        <v>0.01</v>
      </c>
    </row>
    <row r="745" spans="1:6" ht="15" customHeight="1" x14ac:dyDescent="0.25">
      <c r="A745" s="5">
        <v>191</v>
      </c>
      <c r="B745" s="9" t="s">
        <v>372</v>
      </c>
      <c r="C745" s="9" t="s">
        <v>373</v>
      </c>
      <c r="D745" s="5">
        <v>40</v>
      </c>
      <c r="E745" s="5">
        <v>0.02</v>
      </c>
      <c r="F745" s="5">
        <v>0.02</v>
      </c>
    </row>
    <row r="746" spans="1:6" ht="15" customHeight="1" x14ac:dyDescent="0.25">
      <c r="A746" s="5">
        <v>192</v>
      </c>
      <c r="B746" s="9" t="s">
        <v>374</v>
      </c>
      <c r="C746" s="9" t="s">
        <v>375</v>
      </c>
      <c r="D746" s="5">
        <v>1126</v>
      </c>
      <c r="E746" s="5">
        <v>0.67</v>
      </c>
      <c r="F746" s="5">
        <v>0.56000000000000005</v>
      </c>
    </row>
    <row r="747" spans="1:6" ht="15" customHeight="1" x14ac:dyDescent="0.25">
      <c r="A747" s="5">
        <v>193</v>
      </c>
      <c r="B747" s="9" t="s">
        <v>376</v>
      </c>
      <c r="C747" s="9" t="s">
        <v>377</v>
      </c>
      <c r="D747" s="5">
        <v>74</v>
      </c>
      <c r="E747" s="5">
        <v>0.04</v>
      </c>
      <c r="F747" s="5">
        <v>0.04</v>
      </c>
    </row>
    <row r="748" spans="1:6" ht="15" customHeight="1" x14ac:dyDescent="0.25">
      <c r="A748" s="5">
        <v>194</v>
      </c>
      <c r="B748" s="9" t="s">
        <v>378</v>
      </c>
      <c r="C748" s="9" t="s">
        <v>379</v>
      </c>
      <c r="D748" s="5">
        <v>407</v>
      </c>
      <c r="E748" s="5">
        <v>0.24</v>
      </c>
      <c r="F748" s="5">
        <v>0.2</v>
      </c>
    </row>
    <row r="749" spans="1:6" ht="15" customHeight="1" x14ac:dyDescent="0.25">
      <c r="A749" s="5">
        <v>195</v>
      </c>
      <c r="B749" s="9" t="s">
        <v>380</v>
      </c>
      <c r="C749" s="9" t="s">
        <v>381</v>
      </c>
      <c r="D749" s="5">
        <v>720</v>
      </c>
      <c r="E749" s="5">
        <v>0.43</v>
      </c>
      <c r="F749" s="5">
        <v>0.36</v>
      </c>
    </row>
    <row r="750" spans="1:6" ht="15" customHeight="1" x14ac:dyDescent="0.25">
      <c r="A750" s="5">
        <v>196</v>
      </c>
      <c r="B750" s="9" t="s">
        <v>382</v>
      </c>
      <c r="C750" s="9" t="s">
        <v>383</v>
      </c>
      <c r="D750" s="5">
        <v>95</v>
      </c>
      <c r="E750" s="5">
        <v>0.06</v>
      </c>
      <c r="F750" s="5">
        <v>0.05</v>
      </c>
    </row>
    <row r="751" spans="1:6" ht="15" customHeight="1" x14ac:dyDescent="0.25">
      <c r="A751" s="5">
        <v>197</v>
      </c>
      <c r="B751" s="9" t="s">
        <v>384</v>
      </c>
      <c r="C751" s="9" t="s">
        <v>385</v>
      </c>
      <c r="D751" s="5">
        <v>269</v>
      </c>
      <c r="E751" s="5">
        <v>0.16</v>
      </c>
      <c r="F751" s="5">
        <v>0.13</v>
      </c>
    </row>
    <row r="752" spans="1:6" ht="15" customHeight="1" x14ac:dyDescent="0.25">
      <c r="A752" s="3" t="s">
        <v>398</v>
      </c>
      <c r="B752" s="6" t="s">
        <v>871</v>
      </c>
      <c r="C752" s="3" t="s">
        <v>399</v>
      </c>
      <c r="D752" s="4">
        <f>SUM(D753:D754)</f>
        <v>4020</v>
      </c>
      <c r="E752" s="4">
        <f>SUM(E753:E754)</f>
        <v>2.38</v>
      </c>
      <c r="F752" s="4">
        <f>SUM(F753:F754)</f>
        <v>2.0099999999999998</v>
      </c>
    </row>
    <row r="753" spans="1:6" ht="15" customHeight="1" x14ac:dyDescent="0.25">
      <c r="A753" s="5">
        <v>198</v>
      </c>
      <c r="B753" s="9" t="s">
        <v>386</v>
      </c>
      <c r="C753" s="9" t="s">
        <v>387</v>
      </c>
      <c r="D753" s="5">
        <v>1658</v>
      </c>
      <c r="E753" s="5">
        <v>0.98</v>
      </c>
      <c r="F753" s="5">
        <v>0.83</v>
      </c>
    </row>
    <row r="754" spans="1:6" ht="15" customHeight="1" x14ac:dyDescent="0.25">
      <c r="A754" s="5">
        <v>199</v>
      </c>
      <c r="B754" s="9" t="s">
        <v>388</v>
      </c>
      <c r="C754" s="9" t="s">
        <v>389</v>
      </c>
      <c r="D754" s="5">
        <v>2362</v>
      </c>
      <c r="E754" s="5">
        <v>1.4</v>
      </c>
      <c r="F754" s="5">
        <v>1.18</v>
      </c>
    </row>
    <row r="755" spans="1:6" ht="15" customHeight="1" x14ac:dyDescent="0.25">
      <c r="A755" s="3" t="s">
        <v>406</v>
      </c>
      <c r="B755" s="6" t="s">
        <v>872</v>
      </c>
      <c r="C755" s="3" t="s">
        <v>407</v>
      </c>
      <c r="D755" s="4">
        <f>SUM(D756:D766)</f>
        <v>17113</v>
      </c>
      <c r="E755" s="4">
        <f>SUM(E756:E766)</f>
        <v>10.099999999999998</v>
      </c>
      <c r="F755" s="4">
        <f>SUM(F756:F766)</f>
        <v>8.5299999999999994</v>
      </c>
    </row>
    <row r="756" spans="1:6" ht="15" customHeight="1" x14ac:dyDescent="0.25">
      <c r="A756" s="5">
        <v>200</v>
      </c>
      <c r="B756" s="9" t="s">
        <v>390</v>
      </c>
      <c r="C756" s="9" t="s">
        <v>391</v>
      </c>
      <c r="D756" s="5">
        <v>1238</v>
      </c>
      <c r="E756" s="5">
        <v>0.73</v>
      </c>
      <c r="F756" s="5">
        <v>0.62</v>
      </c>
    </row>
    <row r="757" spans="1:6" ht="15" customHeight="1" x14ac:dyDescent="0.25">
      <c r="A757" s="5">
        <v>201</v>
      </c>
      <c r="B757" s="9" t="s">
        <v>392</v>
      </c>
      <c r="C757" s="9" t="s">
        <v>393</v>
      </c>
      <c r="D757" s="5">
        <v>2226</v>
      </c>
      <c r="E757" s="5">
        <v>1.31</v>
      </c>
      <c r="F757" s="5">
        <v>1.1100000000000001</v>
      </c>
    </row>
    <row r="758" spans="1:6" ht="15" customHeight="1" x14ac:dyDescent="0.25">
      <c r="A758" s="5">
        <v>202</v>
      </c>
      <c r="B758" s="9" t="s">
        <v>394</v>
      </c>
      <c r="C758" s="9" t="s">
        <v>395</v>
      </c>
      <c r="D758" s="5">
        <v>298</v>
      </c>
      <c r="E758" s="5">
        <v>0.18</v>
      </c>
      <c r="F758" s="5">
        <v>0.15</v>
      </c>
    </row>
    <row r="759" spans="1:6" ht="15" customHeight="1" x14ac:dyDescent="0.25">
      <c r="A759" s="5">
        <v>203</v>
      </c>
      <c r="B759" s="9" t="s">
        <v>396</v>
      </c>
      <c r="C759" s="9" t="s">
        <v>397</v>
      </c>
      <c r="D759" s="5">
        <v>1587</v>
      </c>
      <c r="E759" s="5">
        <v>0.94</v>
      </c>
      <c r="F759" s="5">
        <v>0.79</v>
      </c>
    </row>
    <row r="760" spans="1:6" ht="15" customHeight="1" x14ac:dyDescent="0.25">
      <c r="A760" s="5">
        <v>204</v>
      </c>
      <c r="B760" s="9" t="s">
        <v>400</v>
      </c>
      <c r="C760" s="9" t="s">
        <v>401</v>
      </c>
      <c r="D760" s="5">
        <v>243</v>
      </c>
      <c r="E760" s="5">
        <v>0.14000000000000001</v>
      </c>
      <c r="F760" s="5">
        <v>0.12</v>
      </c>
    </row>
    <row r="761" spans="1:6" ht="15" customHeight="1" x14ac:dyDescent="0.25">
      <c r="A761" s="5">
        <v>205</v>
      </c>
      <c r="B761" s="9" t="s">
        <v>402</v>
      </c>
      <c r="C761" s="9" t="s">
        <v>403</v>
      </c>
      <c r="D761" s="5">
        <v>1079</v>
      </c>
      <c r="E761" s="5">
        <v>0.64</v>
      </c>
      <c r="F761" s="5">
        <v>0.54</v>
      </c>
    </row>
    <row r="762" spans="1:6" ht="15" customHeight="1" x14ac:dyDescent="0.25">
      <c r="A762" s="5">
        <v>206</v>
      </c>
      <c r="B762" s="9" t="s">
        <v>404</v>
      </c>
      <c r="C762" s="9" t="s">
        <v>405</v>
      </c>
      <c r="D762" s="5">
        <v>8063</v>
      </c>
      <c r="E762" s="5">
        <v>4.76</v>
      </c>
      <c r="F762" s="5">
        <v>4.0199999999999996</v>
      </c>
    </row>
    <row r="763" spans="1:6" ht="15" customHeight="1" x14ac:dyDescent="0.25">
      <c r="A763" s="5">
        <v>207</v>
      </c>
      <c r="B763" s="9" t="s">
        <v>408</v>
      </c>
      <c r="C763" s="9" t="s">
        <v>409</v>
      </c>
      <c r="D763" s="5">
        <v>1542</v>
      </c>
      <c r="E763" s="5">
        <v>0.91</v>
      </c>
      <c r="F763" s="5">
        <v>0.77</v>
      </c>
    </row>
    <row r="764" spans="1:6" ht="15" customHeight="1" x14ac:dyDescent="0.25">
      <c r="A764" s="5">
        <v>208</v>
      </c>
      <c r="B764" s="9" t="s">
        <v>410</v>
      </c>
      <c r="C764" s="9" t="s">
        <v>411</v>
      </c>
      <c r="D764" s="5">
        <v>629</v>
      </c>
      <c r="E764" s="5">
        <v>0.37</v>
      </c>
      <c r="F764" s="5">
        <v>0.31</v>
      </c>
    </row>
    <row r="765" spans="1:6" ht="15" customHeight="1" x14ac:dyDescent="0.25">
      <c r="A765" s="5">
        <v>209</v>
      </c>
      <c r="B765" s="9" t="s">
        <v>412</v>
      </c>
      <c r="C765" s="9" t="s">
        <v>413</v>
      </c>
      <c r="D765" s="5">
        <v>20</v>
      </c>
      <c r="E765" s="5">
        <v>0.01</v>
      </c>
      <c r="F765" s="5">
        <v>0.01</v>
      </c>
    </row>
    <row r="766" spans="1:6" ht="15" customHeight="1" x14ac:dyDescent="0.25">
      <c r="A766" s="5">
        <v>210</v>
      </c>
      <c r="B766" s="9" t="s">
        <v>414</v>
      </c>
      <c r="C766" s="9" t="s">
        <v>415</v>
      </c>
      <c r="D766" s="5">
        <v>188</v>
      </c>
      <c r="E766" s="5">
        <v>0.11</v>
      </c>
      <c r="F766" s="5">
        <v>0.09</v>
      </c>
    </row>
    <row r="767" spans="1:6" ht="15" customHeight="1" x14ac:dyDescent="0.25">
      <c r="A767" s="3" t="s">
        <v>432</v>
      </c>
      <c r="B767" s="6" t="s">
        <v>873</v>
      </c>
      <c r="C767" s="3" t="s">
        <v>433</v>
      </c>
      <c r="D767" s="4">
        <f>SUM(D768:D790)</f>
        <v>11433</v>
      </c>
      <c r="E767" s="4">
        <f>SUM(E768:E790)</f>
        <v>6.7499999999999982</v>
      </c>
      <c r="F767" s="4">
        <f>SUM(F768:F790)</f>
        <v>5.7099999999999964</v>
      </c>
    </row>
    <row r="768" spans="1:6" ht="15" customHeight="1" x14ac:dyDescent="0.25">
      <c r="A768" s="5">
        <v>211</v>
      </c>
      <c r="B768" s="9" t="s">
        <v>416</v>
      </c>
      <c r="C768" s="9" t="s">
        <v>417</v>
      </c>
      <c r="D768" s="5">
        <v>4</v>
      </c>
      <c r="E768" s="5">
        <v>0</v>
      </c>
      <c r="F768" s="5">
        <v>0</v>
      </c>
    </row>
    <row r="769" spans="1:6" ht="15" customHeight="1" x14ac:dyDescent="0.25">
      <c r="A769" s="5">
        <v>212</v>
      </c>
      <c r="B769" s="9" t="s">
        <v>418</v>
      </c>
      <c r="C769" s="9" t="s">
        <v>419</v>
      </c>
      <c r="D769" s="5">
        <v>85</v>
      </c>
      <c r="E769" s="5">
        <v>0.05</v>
      </c>
      <c r="F769" s="5">
        <v>0.04</v>
      </c>
    </row>
    <row r="770" spans="1:6" ht="15" customHeight="1" x14ac:dyDescent="0.25">
      <c r="A770" s="5">
        <v>213</v>
      </c>
      <c r="B770" s="9" t="s">
        <v>420</v>
      </c>
      <c r="C770" s="9" t="s">
        <v>421</v>
      </c>
      <c r="D770" s="5">
        <v>106</v>
      </c>
      <c r="E770" s="5">
        <v>0.06</v>
      </c>
      <c r="F770" s="5">
        <v>0.05</v>
      </c>
    </row>
    <row r="771" spans="1:6" ht="15" customHeight="1" x14ac:dyDescent="0.25">
      <c r="A771" s="5">
        <v>214</v>
      </c>
      <c r="B771" s="9" t="s">
        <v>422</v>
      </c>
      <c r="C771" s="9" t="s">
        <v>423</v>
      </c>
      <c r="D771" s="5">
        <v>433</v>
      </c>
      <c r="E771" s="5">
        <v>0.26</v>
      </c>
      <c r="F771" s="5">
        <v>0.22</v>
      </c>
    </row>
    <row r="772" spans="1:6" ht="15" customHeight="1" x14ac:dyDescent="0.25">
      <c r="A772" s="5">
        <v>215</v>
      </c>
      <c r="B772" s="9" t="s">
        <v>424</v>
      </c>
      <c r="C772" s="9" t="s">
        <v>425</v>
      </c>
      <c r="D772" s="5">
        <v>1320</v>
      </c>
      <c r="E772" s="5">
        <v>0.78</v>
      </c>
      <c r="F772" s="5">
        <v>0.66</v>
      </c>
    </row>
    <row r="773" spans="1:6" ht="15" customHeight="1" x14ac:dyDescent="0.25">
      <c r="A773" s="5">
        <v>216</v>
      </c>
      <c r="B773" s="9" t="s">
        <v>426</v>
      </c>
      <c r="C773" s="9" t="s">
        <v>427</v>
      </c>
      <c r="D773" s="5">
        <v>3083</v>
      </c>
      <c r="E773" s="5">
        <v>1.82</v>
      </c>
      <c r="F773" s="5">
        <v>1.54</v>
      </c>
    </row>
    <row r="774" spans="1:6" ht="15" customHeight="1" x14ac:dyDescent="0.25">
      <c r="A774" s="5">
        <v>217</v>
      </c>
      <c r="B774" s="9" t="s">
        <v>428</v>
      </c>
      <c r="C774" s="9" t="s">
        <v>429</v>
      </c>
      <c r="D774" s="5">
        <v>2319</v>
      </c>
      <c r="E774" s="5">
        <v>1.37</v>
      </c>
      <c r="F774" s="5">
        <v>1.1599999999999999</v>
      </c>
    </row>
    <row r="775" spans="1:6" ht="15" customHeight="1" x14ac:dyDescent="0.25">
      <c r="A775" s="5">
        <v>218</v>
      </c>
      <c r="B775" s="9" t="s">
        <v>430</v>
      </c>
      <c r="C775" s="9" t="s">
        <v>431</v>
      </c>
      <c r="D775" s="5">
        <v>2896</v>
      </c>
      <c r="E775" s="5">
        <v>1.71</v>
      </c>
      <c r="F775" s="5">
        <v>1.44</v>
      </c>
    </row>
    <row r="776" spans="1:6" ht="15" customHeight="1" x14ac:dyDescent="0.25">
      <c r="A776" s="5">
        <v>219</v>
      </c>
      <c r="B776" s="9" t="s">
        <v>434</v>
      </c>
      <c r="C776" s="9" t="s">
        <v>435</v>
      </c>
      <c r="D776" s="5">
        <v>78</v>
      </c>
      <c r="E776" s="5">
        <v>0.05</v>
      </c>
      <c r="F776" s="5">
        <v>0.04</v>
      </c>
    </row>
    <row r="777" spans="1:6" ht="15" customHeight="1" x14ac:dyDescent="0.25">
      <c r="A777" s="5">
        <v>220</v>
      </c>
      <c r="B777" s="9" t="s">
        <v>436</v>
      </c>
      <c r="C777" s="9" t="s">
        <v>437</v>
      </c>
      <c r="D777" s="5">
        <v>45</v>
      </c>
      <c r="E777" s="5">
        <v>0.03</v>
      </c>
      <c r="F777" s="5">
        <v>0.02</v>
      </c>
    </row>
    <row r="778" spans="1:6" ht="15" customHeight="1" x14ac:dyDescent="0.25">
      <c r="A778" s="5">
        <v>221</v>
      </c>
      <c r="B778" s="9" t="s">
        <v>438</v>
      </c>
      <c r="C778" s="9" t="s">
        <v>439</v>
      </c>
      <c r="D778" s="5">
        <v>40</v>
      </c>
      <c r="E778" s="5">
        <v>0.02</v>
      </c>
      <c r="F778" s="5">
        <v>0.02</v>
      </c>
    </row>
    <row r="779" spans="1:6" ht="15" customHeight="1" x14ac:dyDescent="0.25">
      <c r="A779" s="5">
        <v>222</v>
      </c>
      <c r="B779" s="9" t="s">
        <v>440</v>
      </c>
      <c r="C779" s="9" t="s">
        <v>441</v>
      </c>
      <c r="D779" s="5">
        <v>279</v>
      </c>
      <c r="E779" s="5">
        <v>0.16</v>
      </c>
      <c r="F779" s="5">
        <v>0.14000000000000001</v>
      </c>
    </row>
    <row r="780" spans="1:6" ht="15" customHeight="1" x14ac:dyDescent="0.25">
      <c r="A780" s="5">
        <v>223</v>
      </c>
      <c r="B780" s="9" t="s">
        <v>442</v>
      </c>
      <c r="C780" s="9" t="s">
        <v>443</v>
      </c>
      <c r="D780" s="5">
        <v>315</v>
      </c>
      <c r="E780" s="5">
        <v>0.19</v>
      </c>
      <c r="F780" s="5">
        <v>0.16</v>
      </c>
    </row>
    <row r="781" spans="1:6" ht="15" customHeight="1" x14ac:dyDescent="0.25">
      <c r="A781" s="5">
        <v>224</v>
      </c>
      <c r="B781" s="9" t="s">
        <v>444</v>
      </c>
      <c r="C781" s="9" t="s">
        <v>445</v>
      </c>
      <c r="D781" s="5">
        <v>13</v>
      </c>
      <c r="E781" s="5">
        <v>0.01</v>
      </c>
      <c r="F781" s="5">
        <v>0.01</v>
      </c>
    </row>
    <row r="782" spans="1:6" ht="15" customHeight="1" x14ac:dyDescent="0.25">
      <c r="A782" s="5">
        <v>225</v>
      </c>
      <c r="B782" s="9" t="s">
        <v>446</v>
      </c>
      <c r="C782" s="9" t="s">
        <v>447</v>
      </c>
      <c r="D782" s="5">
        <v>18</v>
      </c>
      <c r="E782" s="5">
        <v>0.01</v>
      </c>
      <c r="F782" s="5">
        <v>0.01</v>
      </c>
    </row>
    <row r="783" spans="1:6" ht="15" customHeight="1" x14ac:dyDescent="0.25">
      <c r="A783" s="5">
        <v>226</v>
      </c>
      <c r="B783" s="9" t="s">
        <v>448</v>
      </c>
      <c r="C783" s="9" t="s">
        <v>449</v>
      </c>
      <c r="D783" s="5">
        <v>36</v>
      </c>
      <c r="E783" s="5">
        <v>0.02</v>
      </c>
      <c r="F783" s="5">
        <v>0.02</v>
      </c>
    </row>
    <row r="784" spans="1:6" ht="15" customHeight="1" x14ac:dyDescent="0.25">
      <c r="A784" s="5">
        <v>227</v>
      </c>
      <c r="B784" s="9" t="s">
        <v>450</v>
      </c>
      <c r="C784" s="9" t="s">
        <v>451</v>
      </c>
      <c r="D784" s="5">
        <v>21</v>
      </c>
      <c r="E784" s="5">
        <v>0.01</v>
      </c>
      <c r="F784" s="5">
        <v>0.01</v>
      </c>
    </row>
    <row r="785" spans="1:6" ht="15" customHeight="1" x14ac:dyDescent="0.25">
      <c r="A785" s="5">
        <v>228</v>
      </c>
      <c r="B785" s="9" t="s">
        <v>452</v>
      </c>
      <c r="C785" s="9" t="s">
        <v>453</v>
      </c>
      <c r="D785" s="5">
        <v>22</v>
      </c>
      <c r="E785" s="5">
        <v>0.01</v>
      </c>
      <c r="F785" s="5">
        <v>0.01</v>
      </c>
    </row>
    <row r="786" spans="1:6" ht="15" customHeight="1" x14ac:dyDescent="0.25">
      <c r="A786" s="5">
        <v>229</v>
      </c>
      <c r="B786" s="9" t="s">
        <v>454</v>
      </c>
      <c r="C786" s="9" t="s">
        <v>455</v>
      </c>
      <c r="D786" s="5">
        <v>22</v>
      </c>
      <c r="E786" s="5">
        <v>0.01</v>
      </c>
      <c r="F786" s="5">
        <v>0.01</v>
      </c>
    </row>
    <row r="787" spans="1:6" ht="15" customHeight="1" x14ac:dyDescent="0.25">
      <c r="A787" s="5">
        <v>230</v>
      </c>
      <c r="B787" s="9" t="s">
        <v>456</v>
      </c>
      <c r="C787" s="9" t="s">
        <v>457</v>
      </c>
      <c r="D787" s="5">
        <v>65</v>
      </c>
      <c r="E787" s="5">
        <v>0.04</v>
      </c>
      <c r="F787" s="5">
        <v>0.03</v>
      </c>
    </row>
    <row r="788" spans="1:6" ht="15" customHeight="1" x14ac:dyDescent="0.25">
      <c r="A788" s="5">
        <v>231</v>
      </c>
      <c r="B788" s="9" t="s">
        <v>458</v>
      </c>
      <c r="C788" s="9" t="s">
        <v>459</v>
      </c>
      <c r="D788" s="5">
        <v>34</v>
      </c>
      <c r="E788" s="5">
        <v>0.02</v>
      </c>
      <c r="F788" s="5">
        <v>0.02</v>
      </c>
    </row>
    <row r="789" spans="1:6" ht="15" customHeight="1" x14ac:dyDescent="0.25">
      <c r="A789" s="5">
        <v>232</v>
      </c>
      <c r="B789" s="9" t="s">
        <v>460</v>
      </c>
      <c r="C789" s="9" t="s">
        <v>461</v>
      </c>
      <c r="D789" s="5">
        <v>46</v>
      </c>
      <c r="E789" s="5">
        <v>0.03</v>
      </c>
      <c r="F789" s="5">
        <v>0.02</v>
      </c>
    </row>
    <row r="790" spans="1:6" ht="15" customHeight="1" x14ac:dyDescent="0.25">
      <c r="A790" s="5">
        <v>233</v>
      </c>
      <c r="B790" s="9" t="s">
        <v>462</v>
      </c>
      <c r="C790" s="9" t="s">
        <v>463</v>
      </c>
      <c r="D790" s="5">
        <v>153</v>
      </c>
      <c r="E790" s="5">
        <v>0.09</v>
      </c>
      <c r="F790" s="5">
        <v>0.08</v>
      </c>
    </row>
    <row r="791" spans="1:6" ht="15" customHeight="1" x14ac:dyDescent="0.25">
      <c r="A791" s="3" t="s">
        <v>482</v>
      </c>
      <c r="B791" s="6" t="s">
        <v>874</v>
      </c>
      <c r="C791" s="3" t="s">
        <v>483</v>
      </c>
      <c r="D791" s="4">
        <f>SUM(D792:D798)</f>
        <v>132</v>
      </c>
      <c r="E791" s="4">
        <f>SUM(E792:E798)</f>
        <v>7.0000000000000007E-2</v>
      </c>
      <c r="F791" s="4">
        <f>SUM(F792:F798)</f>
        <v>0.06</v>
      </c>
    </row>
    <row r="792" spans="1:6" ht="15" customHeight="1" x14ac:dyDescent="0.25">
      <c r="A792" s="5">
        <v>234</v>
      </c>
      <c r="B792" s="9" t="s">
        <v>464</v>
      </c>
      <c r="C792" s="9" t="s">
        <v>465</v>
      </c>
      <c r="D792" s="5">
        <v>2</v>
      </c>
      <c r="E792" s="5">
        <v>0</v>
      </c>
      <c r="F792" s="5">
        <v>0</v>
      </c>
    </row>
    <row r="793" spans="1:6" ht="15" customHeight="1" x14ac:dyDescent="0.25">
      <c r="A793" s="5">
        <v>235</v>
      </c>
      <c r="B793" s="9" t="s">
        <v>466</v>
      </c>
      <c r="C793" s="9" t="s">
        <v>467</v>
      </c>
      <c r="D793" s="5">
        <v>1</v>
      </c>
      <c r="E793" s="5">
        <v>0</v>
      </c>
      <c r="F793" s="5">
        <v>0</v>
      </c>
    </row>
    <row r="794" spans="1:6" ht="15" customHeight="1" x14ac:dyDescent="0.25">
      <c r="A794" s="5">
        <v>236</v>
      </c>
      <c r="B794" s="9" t="s">
        <v>468</v>
      </c>
      <c r="C794" s="9" t="s">
        <v>469</v>
      </c>
      <c r="D794" s="5">
        <v>1</v>
      </c>
      <c r="E794" s="5">
        <v>0</v>
      </c>
      <c r="F794" s="5">
        <v>0</v>
      </c>
    </row>
    <row r="795" spans="1:6" ht="15" customHeight="1" x14ac:dyDescent="0.25">
      <c r="A795" s="5">
        <v>237</v>
      </c>
      <c r="B795" s="9" t="s">
        <v>470</v>
      </c>
      <c r="C795" s="9" t="s">
        <v>471</v>
      </c>
      <c r="D795" s="5">
        <v>1</v>
      </c>
      <c r="E795" s="5">
        <v>0</v>
      </c>
      <c r="F795" s="5">
        <v>0</v>
      </c>
    </row>
    <row r="796" spans="1:6" ht="15" customHeight="1" x14ac:dyDescent="0.25">
      <c r="A796" s="5">
        <v>239</v>
      </c>
      <c r="B796" s="9" t="s">
        <v>474</v>
      </c>
      <c r="C796" s="9" t="s">
        <v>475</v>
      </c>
      <c r="D796" s="5">
        <v>2</v>
      </c>
      <c r="E796" s="5">
        <v>0</v>
      </c>
      <c r="F796" s="5">
        <v>0</v>
      </c>
    </row>
    <row r="797" spans="1:6" ht="15" customHeight="1" x14ac:dyDescent="0.25">
      <c r="A797" s="5">
        <v>242</v>
      </c>
      <c r="B797" s="9" t="s">
        <v>480</v>
      </c>
      <c r="C797" s="9" t="s">
        <v>481</v>
      </c>
      <c r="D797" s="5">
        <v>123</v>
      </c>
      <c r="E797" s="5">
        <v>7.0000000000000007E-2</v>
      </c>
      <c r="F797" s="5">
        <v>0.06</v>
      </c>
    </row>
    <row r="798" spans="1:6" ht="15" customHeight="1" x14ac:dyDescent="0.25">
      <c r="A798" s="5">
        <v>244</v>
      </c>
      <c r="B798" s="9" t="s">
        <v>486</v>
      </c>
      <c r="C798" s="9" t="s">
        <v>487</v>
      </c>
      <c r="D798" s="5">
        <v>2</v>
      </c>
      <c r="E798" s="5">
        <v>0</v>
      </c>
      <c r="F798" s="5">
        <v>0</v>
      </c>
    </row>
    <row r="799" spans="1:6" ht="15" customHeight="1" x14ac:dyDescent="0.25">
      <c r="A799" s="94" t="s">
        <v>504</v>
      </c>
      <c r="B799" s="95" t="s">
        <v>788</v>
      </c>
      <c r="C799" s="95" t="s">
        <v>505</v>
      </c>
      <c r="D799" s="92">
        <v>2</v>
      </c>
      <c r="E799" s="92">
        <v>0</v>
      </c>
      <c r="F799" s="92">
        <v>0</v>
      </c>
    </row>
    <row r="800" spans="1:6" ht="15" customHeight="1" x14ac:dyDescent="0.25">
      <c r="A800" s="5">
        <v>250</v>
      </c>
      <c r="B800" s="9" t="s">
        <v>649</v>
      </c>
      <c r="C800" s="9" t="s">
        <v>650</v>
      </c>
      <c r="D800" s="5">
        <v>2</v>
      </c>
      <c r="E800" s="5">
        <v>0</v>
      </c>
      <c r="F800" s="5">
        <v>0</v>
      </c>
    </row>
    <row r="801" spans="1:6" ht="15" customHeight="1" x14ac:dyDescent="0.25">
      <c r="A801" s="3" t="s">
        <v>522</v>
      </c>
      <c r="B801" s="6" t="s">
        <v>915</v>
      </c>
      <c r="C801" s="3" t="s">
        <v>523</v>
      </c>
      <c r="D801" s="4">
        <f>SUM(D802:D808)</f>
        <v>51</v>
      </c>
      <c r="E801" s="4">
        <f>SUM(E802:E808)</f>
        <v>0.02</v>
      </c>
      <c r="F801" s="4">
        <f>SUM(F802:F808)</f>
        <v>0.02</v>
      </c>
    </row>
    <row r="802" spans="1:6" ht="15" customHeight="1" x14ac:dyDescent="0.25">
      <c r="A802" s="5">
        <v>255</v>
      </c>
      <c r="B802" s="9" t="s">
        <v>506</v>
      </c>
      <c r="C802" s="9" t="s">
        <v>507</v>
      </c>
      <c r="D802" s="5">
        <v>4</v>
      </c>
      <c r="E802" s="5">
        <v>0</v>
      </c>
      <c r="F802" s="5">
        <v>0</v>
      </c>
    </row>
    <row r="803" spans="1:6" ht="15" customHeight="1" x14ac:dyDescent="0.25">
      <c r="A803" s="5">
        <v>256</v>
      </c>
      <c r="B803" s="9" t="s">
        <v>508</v>
      </c>
      <c r="C803" s="9" t="s">
        <v>509</v>
      </c>
      <c r="D803" s="5">
        <v>36</v>
      </c>
      <c r="E803" s="5">
        <v>0.02</v>
      </c>
      <c r="F803" s="5">
        <v>0.02</v>
      </c>
    </row>
    <row r="804" spans="1:6" ht="15" customHeight="1" x14ac:dyDescent="0.25">
      <c r="A804" s="5">
        <v>257</v>
      </c>
      <c r="B804" s="9" t="s">
        <v>510</v>
      </c>
      <c r="C804" s="9" t="s">
        <v>511</v>
      </c>
      <c r="D804" s="5">
        <v>2</v>
      </c>
      <c r="E804" s="5">
        <v>0</v>
      </c>
      <c r="F804" s="5">
        <v>0</v>
      </c>
    </row>
    <row r="805" spans="1:6" ht="15" customHeight="1" x14ac:dyDescent="0.25">
      <c r="A805" s="5">
        <v>259</v>
      </c>
      <c r="B805" s="9" t="s">
        <v>514</v>
      </c>
      <c r="C805" s="9" t="s">
        <v>515</v>
      </c>
      <c r="D805" s="5">
        <v>1</v>
      </c>
      <c r="E805" s="5">
        <v>0</v>
      </c>
      <c r="F805" s="5">
        <v>0</v>
      </c>
    </row>
    <row r="806" spans="1:6" ht="15" customHeight="1" x14ac:dyDescent="0.25">
      <c r="A806" s="5">
        <v>261</v>
      </c>
      <c r="B806" s="9" t="s">
        <v>518</v>
      </c>
      <c r="C806" s="9" t="s">
        <v>519</v>
      </c>
      <c r="D806" s="5">
        <v>3</v>
      </c>
      <c r="E806" s="5">
        <v>0</v>
      </c>
      <c r="F806" s="5">
        <v>0</v>
      </c>
    </row>
    <row r="807" spans="1:6" ht="15" customHeight="1" x14ac:dyDescent="0.25">
      <c r="A807" s="5">
        <v>262</v>
      </c>
      <c r="B807" s="9" t="s">
        <v>520</v>
      </c>
      <c r="C807" s="9" t="s">
        <v>521</v>
      </c>
      <c r="D807" s="5">
        <v>1</v>
      </c>
      <c r="E807" s="5">
        <v>0</v>
      </c>
      <c r="F807" s="5">
        <v>0</v>
      </c>
    </row>
    <row r="808" spans="1:6" ht="15" customHeight="1" x14ac:dyDescent="0.25">
      <c r="A808" s="5">
        <v>265</v>
      </c>
      <c r="B808" s="9" t="s">
        <v>528</v>
      </c>
      <c r="C808" s="9" t="s">
        <v>529</v>
      </c>
      <c r="D808" s="5">
        <v>4</v>
      </c>
      <c r="E808" s="5">
        <v>0</v>
      </c>
      <c r="F808" s="5">
        <v>0</v>
      </c>
    </row>
    <row r="809" spans="1:6" ht="15" customHeight="1" x14ac:dyDescent="0.25">
      <c r="A809" s="3" t="s">
        <v>552</v>
      </c>
      <c r="B809" s="6" t="s">
        <v>876</v>
      </c>
      <c r="C809" s="3" t="s">
        <v>553</v>
      </c>
      <c r="D809" s="4">
        <f>SUM(D810:D813)</f>
        <v>11943</v>
      </c>
      <c r="E809" s="4">
        <f>SUM(E810:E813)</f>
        <v>7.0600000000000005</v>
      </c>
      <c r="F809" s="4">
        <f>SUM(F810:F813)</f>
        <v>5.95</v>
      </c>
    </row>
    <row r="810" spans="1:6" ht="15" customHeight="1" x14ac:dyDescent="0.25">
      <c r="A810" s="5">
        <v>267</v>
      </c>
      <c r="B810" s="9" t="s">
        <v>532</v>
      </c>
      <c r="C810" s="9" t="s">
        <v>533</v>
      </c>
      <c r="D810" s="5">
        <v>2347</v>
      </c>
      <c r="E810" s="5">
        <v>1.39</v>
      </c>
      <c r="F810" s="5">
        <v>1.17</v>
      </c>
    </row>
    <row r="811" spans="1:6" ht="15" customHeight="1" x14ac:dyDescent="0.25">
      <c r="A811" s="5">
        <v>268</v>
      </c>
      <c r="B811" s="9" t="s">
        <v>534</v>
      </c>
      <c r="C811" s="9" t="s">
        <v>535</v>
      </c>
      <c r="D811" s="5">
        <v>2153</v>
      </c>
      <c r="E811" s="5">
        <v>1.27</v>
      </c>
      <c r="F811" s="5">
        <v>1.07</v>
      </c>
    </row>
    <row r="812" spans="1:6" ht="15" customHeight="1" x14ac:dyDescent="0.25">
      <c r="A812" s="5">
        <v>269</v>
      </c>
      <c r="B812" s="9" t="s">
        <v>536</v>
      </c>
      <c r="C812" s="9" t="s">
        <v>537</v>
      </c>
      <c r="D812" s="5">
        <v>253</v>
      </c>
      <c r="E812" s="5">
        <v>0.15</v>
      </c>
      <c r="F812" s="5">
        <v>0.13</v>
      </c>
    </row>
    <row r="813" spans="1:6" ht="15" customHeight="1" x14ac:dyDescent="0.25">
      <c r="A813" s="5">
        <v>270</v>
      </c>
      <c r="B813" s="9" t="s">
        <v>538</v>
      </c>
      <c r="C813" s="9" t="s">
        <v>539</v>
      </c>
      <c r="D813" s="5">
        <v>7190</v>
      </c>
      <c r="E813" s="5">
        <v>4.25</v>
      </c>
      <c r="F813" s="5">
        <v>3.58</v>
      </c>
    </row>
    <row r="814" spans="1:6" ht="15" customHeight="1" x14ac:dyDescent="0.25">
      <c r="A814" s="3" t="s">
        <v>564</v>
      </c>
      <c r="B814" s="6" t="s">
        <v>877</v>
      </c>
      <c r="C814" s="3" t="s">
        <v>565</v>
      </c>
      <c r="D814" s="4">
        <f>SUM(D815:D833)</f>
        <v>6997</v>
      </c>
      <c r="E814" s="4">
        <f>SUM(E815:E833)</f>
        <v>4.1400000000000006</v>
      </c>
      <c r="F814" s="4">
        <f>SUM(F815:F833)</f>
        <v>3.4699999999999993</v>
      </c>
    </row>
    <row r="815" spans="1:6" ht="15" customHeight="1" x14ac:dyDescent="0.25">
      <c r="A815" s="5">
        <v>271</v>
      </c>
      <c r="B815" s="9" t="s">
        <v>540</v>
      </c>
      <c r="C815" s="9" t="s">
        <v>541</v>
      </c>
      <c r="D815" s="5">
        <v>37</v>
      </c>
      <c r="E815" s="5">
        <v>0.02</v>
      </c>
      <c r="F815" s="5">
        <v>0.02</v>
      </c>
    </row>
    <row r="816" spans="1:6" ht="15" customHeight="1" x14ac:dyDescent="0.25">
      <c r="A816" s="5">
        <v>272</v>
      </c>
      <c r="B816" s="9" t="s">
        <v>542</v>
      </c>
      <c r="C816" s="9" t="s">
        <v>543</v>
      </c>
      <c r="D816" s="5">
        <v>129</v>
      </c>
      <c r="E816" s="5">
        <v>0.08</v>
      </c>
      <c r="F816" s="5">
        <v>0.06</v>
      </c>
    </row>
    <row r="817" spans="1:6" ht="15" customHeight="1" x14ac:dyDescent="0.25">
      <c r="A817" s="5">
        <v>273</v>
      </c>
      <c r="B817" s="9" t="s">
        <v>544</v>
      </c>
      <c r="C817" s="9" t="s">
        <v>545</v>
      </c>
      <c r="D817" s="5">
        <v>69</v>
      </c>
      <c r="E817" s="5">
        <v>0.04</v>
      </c>
      <c r="F817" s="5">
        <v>0.03</v>
      </c>
    </row>
    <row r="818" spans="1:6" ht="15" customHeight="1" x14ac:dyDescent="0.25">
      <c r="A818" s="5">
        <v>274</v>
      </c>
      <c r="B818" s="9" t="s">
        <v>546</v>
      </c>
      <c r="C818" s="9" t="s">
        <v>547</v>
      </c>
      <c r="D818" s="5">
        <v>624</v>
      </c>
      <c r="E818" s="5">
        <v>0.37</v>
      </c>
      <c r="F818" s="5">
        <v>0.31</v>
      </c>
    </row>
    <row r="819" spans="1:6" ht="15" customHeight="1" x14ac:dyDescent="0.25">
      <c r="A819" s="5">
        <v>275</v>
      </c>
      <c r="B819" s="9" t="s">
        <v>548</v>
      </c>
      <c r="C819" s="9" t="s">
        <v>549</v>
      </c>
      <c r="D819" s="5">
        <v>10</v>
      </c>
      <c r="E819" s="5">
        <v>0.01</v>
      </c>
      <c r="F819" s="5">
        <v>0</v>
      </c>
    </row>
    <row r="820" spans="1:6" ht="15" customHeight="1" x14ac:dyDescent="0.25">
      <c r="A820" s="5">
        <v>276</v>
      </c>
      <c r="B820" s="9" t="s">
        <v>550</v>
      </c>
      <c r="C820" s="9" t="s">
        <v>551</v>
      </c>
      <c r="D820" s="5">
        <v>552</v>
      </c>
      <c r="E820" s="5">
        <v>0.33</v>
      </c>
      <c r="F820" s="5">
        <v>0.28000000000000003</v>
      </c>
    </row>
    <row r="821" spans="1:6" ht="15" customHeight="1" x14ac:dyDescent="0.25">
      <c r="A821" s="5">
        <v>277</v>
      </c>
      <c r="B821" s="9" t="s">
        <v>554</v>
      </c>
      <c r="C821" s="9" t="s">
        <v>555</v>
      </c>
      <c r="D821" s="5">
        <v>47</v>
      </c>
      <c r="E821" s="5">
        <v>0.03</v>
      </c>
      <c r="F821" s="5">
        <v>0.02</v>
      </c>
    </row>
    <row r="822" spans="1:6" ht="15" customHeight="1" x14ac:dyDescent="0.25">
      <c r="A822" s="5">
        <v>278</v>
      </c>
      <c r="B822" s="9" t="s">
        <v>556</v>
      </c>
      <c r="C822" s="9" t="s">
        <v>557</v>
      </c>
      <c r="D822" s="5">
        <v>35</v>
      </c>
      <c r="E822" s="5">
        <v>0.02</v>
      </c>
      <c r="F822" s="5">
        <v>0.02</v>
      </c>
    </row>
    <row r="823" spans="1:6" ht="15" customHeight="1" x14ac:dyDescent="0.25">
      <c r="A823" s="5">
        <v>279</v>
      </c>
      <c r="B823" s="9" t="s">
        <v>558</v>
      </c>
      <c r="C823" s="9" t="s">
        <v>559</v>
      </c>
      <c r="D823" s="5">
        <v>19</v>
      </c>
      <c r="E823" s="5">
        <v>0.01</v>
      </c>
      <c r="F823" s="5">
        <v>0.01</v>
      </c>
    </row>
    <row r="824" spans="1:6" ht="15" customHeight="1" x14ac:dyDescent="0.25">
      <c r="A824" s="5">
        <v>280</v>
      </c>
      <c r="B824" s="9" t="s">
        <v>560</v>
      </c>
      <c r="C824" s="9" t="s">
        <v>561</v>
      </c>
      <c r="D824" s="5">
        <v>121</v>
      </c>
      <c r="E824" s="5">
        <v>7.0000000000000007E-2</v>
      </c>
      <c r="F824" s="5">
        <v>0.06</v>
      </c>
    </row>
    <row r="825" spans="1:6" ht="15" customHeight="1" x14ac:dyDescent="0.25">
      <c r="A825" s="5">
        <v>281</v>
      </c>
      <c r="B825" s="9" t="s">
        <v>562</v>
      </c>
      <c r="C825" s="9" t="s">
        <v>563</v>
      </c>
      <c r="D825" s="5">
        <v>4150</v>
      </c>
      <c r="E825" s="5">
        <v>2.4500000000000002</v>
      </c>
      <c r="F825" s="5">
        <v>2.0699999999999998</v>
      </c>
    </row>
    <row r="826" spans="1:6" ht="15" customHeight="1" x14ac:dyDescent="0.25">
      <c r="A826" s="5">
        <v>282</v>
      </c>
      <c r="B826" s="9" t="s">
        <v>566</v>
      </c>
      <c r="C826" s="9" t="s">
        <v>567</v>
      </c>
      <c r="D826" s="5">
        <v>467</v>
      </c>
      <c r="E826" s="5">
        <v>0.28000000000000003</v>
      </c>
      <c r="F826" s="5">
        <v>0.23</v>
      </c>
    </row>
    <row r="827" spans="1:6" ht="15" customHeight="1" x14ac:dyDescent="0.25">
      <c r="A827" s="5">
        <v>283</v>
      </c>
      <c r="B827" s="9" t="s">
        <v>568</v>
      </c>
      <c r="C827" s="9" t="s">
        <v>569</v>
      </c>
      <c r="D827" s="5">
        <v>240</v>
      </c>
      <c r="E827" s="5">
        <v>0.14000000000000001</v>
      </c>
      <c r="F827" s="5">
        <v>0.12</v>
      </c>
    </row>
    <row r="828" spans="1:6" ht="15" customHeight="1" x14ac:dyDescent="0.25">
      <c r="A828" s="5">
        <v>284</v>
      </c>
      <c r="B828" s="9" t="s">
        <v>570</v>
      </c>
      <c r="C828" s="9" t="s">
        <v>571</v>
      </c>
      <c r="D828" s="5">
        <v>21</v>
      </c>
      <c r="E828" s="5">
        <v>0.01</v>
      </c>
      <c r="F828" s="5">
        <v>0.01</v>
      </c>
    </row>
    <row r="829" spans="1:6" ht="15" customHeight="1" x14ac:dyDescent="0.25">
      <c r="A829" s="5">
        <v>285</v>
      </c>
      <c r="B829" s="9" t="s">
        <v>572</v>
      </c>
      <c r="C829" s="9" t="s">
        <v>573</v>
      </c>
      <c r="D829" s="5">
        <v>20</v>
      </c>
      <c r="E829" s="5">
        <v>0.01</v>
      </c>
      <c r="F829" s="5">
        <v>0.01</v>
      </c>
    </row>
    <row r="830" spans="1:6" ht="15" customHeight="1" x14ac:dyDescent="0.25">
      <c r="A830" s="5">
        <v>286</v>
      </c>
      <c r="B830" s="9" t="s">
        <v>574</v>
      </c>
      <c r="C830" s="9" t="s">
        <v>575</v>
      </c>
      <c r="D830" s="5">
        <v>1</v>
      </c>
      <c r="E830" s="5">
        <v>0</v>
      </c>
      <c r="F830" s="5">
        <v>0</v>
      </c>
    </row>
    <row r="831" spans="1:6" ht="15" customHeight="1" x14ac:dyDescent="0.25">
      <c r="A831" s="5">
        <v>287</v>
      </c>
      <c r="B831" s="9" t="s">
        <v>576</v>
      </c>
      <c r="C831" s="9" t="s">
        <v>577</v>
      </c>
      <c r="D831" s="5">
        <v>349</v>
      </c>
      <c r="E831" s="5">
        <v>0.21</v>
      </c>
      <c r="F831" s="5">
        <v>0.17</v>
      </c>
    </row>
    <row r="832" spans="1:6" ht="15" customHeight="1" x14ac:dyDescent="0.25">
      <c r="A832" s="5">
        <v>288</v>
      </c>
      <c r="B832" s="9" t="s">
        <v>578</v>
      </c>
      <c r="C832" s="9" t="s">
        <v>579</v>
      </c>
      <c r="D832" s="5">
        <v>21</v>
      </c>
      <c r="E832" s="5">
        <v>0.01</v>
      </c>
      <c r="F832" s="5">
        <v>0.01</v>
      </c>
    </row>
    <row r="833" spans="1:6" ht="15" customHeight="1" x14ac:dyDescent="0.25">
      <c r="A833" s="5">
        <v>289</v>
      </c>
      <c r="B833" s="9" t="s">
        <v>580</v>
      </c>
      <c r="C833" s="9" t="s">
        <v>581</v>
      </c>
      <c r="D833" s="5">
        <v>85</v>
      </c>
      <c r="E833" s="5">
        <v>0.05</v>
      </c>
      <c r="F833" s="5">
        <v>0.04</v>
      </c>
    </row>
    <row r="834" spans="1:6" ht="15" customHeight="1" x14ac:dyDescent="0.25">
      <c r="A834" s="3" t="s">
        <v>601</v>
      </c>
      <c r="B834" s="6" t="s">
        <v>878</v>
      </c>
      <c r="C834" s="3" t="s">
        <v>602</v>
      </c>
      <c r="D834" s="4">
        <f>SUM(D835:D843)</f>
        <v>16725</v>
      </c>
      <c r="E834" s="4">
        <f>SUM(E835:E843)</f>
        <v>9.86</v>
      </c>
      <c r="F834" s="4">
        <f>SUM(F835:F843)</f>
        <v>8.33</v>
      </c>
    </row>
    <row r="835" spans="1:6" ht="15" customHeight="1" x14ac:dyDescent="0.25">
      <c r="A835" s="5">
        <v>290</v>
      </c>
      <c r="B835" s="9" t="s">
        <v>582</v>
      </c>
      <c r="C835" s="9" t="s">
        <v>583</v>
      </c>
      <c r="D835" s="5">
        <v>10487</v>
      </c>
      <c r="E835" s="5">
        <v>6.19</v>
      </c>
      <c r="F835" s="5">
        <v>5.23</v>
      </c>
    </row>
    <row r="836" spans="1:6" ht="15" customHeight="1" x14ac:dyDescent="0.25">
      <c r="A836" s="5">
        <v>291</v>
      </c>
      <c r="B836" s="9" t="s">
        <v>584</v>
      </c>
      <c r="C836" s="9" t="s">
        <v>585</v>
      </c>
      <c r="D836" s="5">
        <v>245</v>
      </c>
      <c r="E836" s="5">
        <v>0.14000000000000001</v>
      </c>
      <c r="F836" s="5">
        <v>0.12</v>
      </c>
    </row>
    <row r="837" spans="1:6" ht="15" customHeight="1" x14ac:dyDescent="0.25">
      <c r="A837" s="5">
        <v>292</v>
      </c>
      <c r="B837" s="9" t="s">
        <v>586</v>
      </c>
      <c r="C837" s="9" t="s">
        <v>587</v>
      </c>
      <c r="D837" s="5">
        <v>1921</v>
      </c>
      <c r="E837" s="5">
        <v>1.1299999999999999</v>
      </c>
      <c r="F837" s="5">
        <v>0.96</v>
      </c>
    </row>
    <row r="838" spans="1:6" ht="15" customHeight="1" x14ac:dyDescent="0.25">
      <c r="A838" s="5">
        <v>293</v>
      </c>
      <c r="B838" s="9" t="s">
        <v>588</v>
      </c>
      <c r="C838" s="9" t="s">
        <v>589</v>
      </c>
      <c r="D838" s="5">
        <v>32</v>
      </c>
      <c r="E838" s="5">
        <v>0.02</v>
      </c>
      <c r="F838" s="5">
        <v>0.02</v>
      </c>
    </row>
    <row r="839" spans="1:6" ht="15" customHeight="1" x14ac:dyDescent="0.25">
      <c r="A839" s="5">
        <v>294</v>
      </c>
      <c r="B839" s="9" t="s">
        <v>590</v>
      </c>
      <c r="C839" s="9" t="s">
        <v>591</v>
      </c>
      <c r="D839" s="5">
        <v>41</v>
      </c>
      <c r="E839" s="5">
        <v>0.02</v>
      </c>
      <c r="F839" s="5">
        <v>0.02</v>
      </c>
    </row>
    <row r="840" spans="1:6" ht="15" customHeight="1" x14ac:dyDescent="0.25">
      <c r="A840" s="5">
        <v>295</v>
      </c>
      <c r="B840" s="9" t="s">
        <v>592</v>
      </c>
      <c r="C840" s="9" t="s">
        <v>593</v>
      </c>
      <c r="D840" s="5">
        <v>6</v>
      </c>
      <c r="E840" s="5">
        <v>0</v>
      </c>
      <c r="F840" s="5">
        <v>0</v>
      </c>
    </row>
    <row r="841" spans="1:6" ht="15" customHeight="1" x14ac:dyDescent="0.25">
      <c r="A841" s="5">
        <v>296</v>
      </c>
      <c r="B841" s="9" t="s">
        <v>594</v>
      </c>
      <c r="C841" s="9" t="s">
        <v>595</v>
      </c>
      <c r="D841" s="5">
        <v>5</v>
      </c>
      <c r="E841" s="5">
        <v>0</v>
      </c>
      <c r="F841" s="5">
        <v>0</v>
      </c>
    </row>
    <row r="842" spans="1:6" ht="15" customHeight="1" x14ac:dyDescent="0.25">
      <c r="A842" s="5">
        <v>297</v>
      </c>
      <c r="B842" s="9" t="s">
        <v>596</v>
      </c>
      <c r="C842" s="9" t="s">
        <v>597</v>
      </c>
      <c r="D842" s="5">
        <v>371</v>
      </c>
      <c r="E842" s="5">
        <v>0.22</v>
      </c>
      <c r="F842" s="5">
        <v>0.18</v>
      </c>
    </row>
    <row r="843" spans="1:6" ht="15" customHeight="1" x14ac:dyDescent="0.25">
      <c r="A843" s="5">
        <v>298</v>
      </c>
      <c r="B843" s="9" t="s">
        <v>598</v>
      </c>
      <c r="C843" s="9" t="s">
        <v>599</v>
      </c>
      <c r="D843" s="5">
        <v>3617</v>
      </c>
      <c r="E843" s="5">
        <v>2.14</v>
      </c>
      <c r="F843" s="5">
        <v>1.8</v>
      </c>
    </row>
    <row r="844" spans="1:6" ht="15" customHeight="1" x14ac:dyDescent="0.25">
      <c r="A844" s="3" t="s">
        <v>620</v>
      </c>
      <c r="B844" s="6" t="s">
        <v>879</v>
      </c>
      <c r="C844" s="3" t="s">
        <v>603</v>
      </c>
      <c r="D844" s="4">
        <f>SUM(D845:D847)</f>
        <v>242</v>
      </c>
      <c r="E844" s="4">
        <f>SUM(E845:E847)</f>
        <v>0.13</v>
      </c>
      <c r="F844" s="4">
        <f>SUM(F845:F847)</f>
        <v>0.11</v>
      </c>
    </row>
    <row r="845" spans="1:6" ht="15" customHeight="1" x14ac:dyDescent="0.25">
      <c r="A845" s="5">
        <v>902</v>
      </c>
      <c r="B845" s="9" t="s">
        <v>626</v>
      </c>
      <c r="C845" s="9" t="s">
        <v>600</v>
      </c>
      <c r="D845" s="5">
        <v>210</v>
      </c>
      <c r="E845" s="5">
        <v>0.12</v>
      </c>
      <c r="F845" s="5">
        <v>0.1</v>
      </c>
    </row>
    <row r="846" spans="1:6" ht="15" customHeight="1" x14ac:dyDescent="0.25">
      <c r="A846" s="5">
        <v>904</v>
      </c>
      <c r="B846" s="153" t="s">
        <v>785</v>
      </c>
      <c r="C846" s="153" t="s">
        <v>773</v>
      </c>
      <c r="D846" s="153">
        <v>24</v>
      </c>
      <c r="E846" s="153">
        <v>0.01</v>
      </c>
      <c r="F846" s="153">
        <v>0.01</v>
      </c>
    </row>
    <row r="847" spans="1:6" ht="15" customHeight="1" x14ac:dyDescent="0.25">
      <c r="A847" s="5">
        <v>905</v>
      </c>
      <c r="B847" s="153" t="s">
        <v>784</v>
      </c>
      <c r="C847" s="153" t="s">
        <v>774</v>
      </c>
      <c r="D847" s="153">
        <v>8</v>
      </c>
      <c r="E847" s="153">
        <v>0</v>
      </c>
      <c r="F847" s="153">
        <v>0</v>
      </c>
    </row>
  </sheetData>
  <mergeCells count="5">
    <mergeCell ref="A1:B1"/>
    <mergeCell ref="A2:B2"/>
    <mergeCell ref="A6:B6"/>
    <mergeCell ref="A3:B3"/>
    <mergeCell ref="B9:C9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1A1D01-20D5-4050-8386-AD2D4F66ECEF}">
  <dimension ref="A1:G38"/>
  <sheetViews>
    <sheetView workbookViewId="0"/>
  </sheetViews>
  <sheetFormatPr defaultColWidth="8.85546875" defaultRowHeight="15" x14ac:dyDescent="0.25"/>
  <cols>
    <col min="1" max="1" width="30.85546875" style="153" bestFit="1" customWidth="1"/>
    <col min="2" max="7" width="18.7109375" style="153" customWidth="1"/>
    <col min="8" max="16384" width="8.85546875" style="153"/>
  </cols>
  <sheetData>
    <row r="1" spans="1:7" x14ac:dyDescent="0.25">
      <c r="A1" s="10" t="s">
        <v>853</v>
      </c>
    </row>
    <row r="2" spans="1:7" x14ac:dyDescent="0.25">
      <c r="A2" s="11" t="s">
        <v>854</v>
      </c>
    </row>
    <row r="3" spans="1:7" x14ac:dyDescent="0.25">
      <c r="A3" s="11"/>
    </row>
    <row r="4" spans="1:7" x14ac:dyDescent="0.25">
      <c r="A4" s="10" t="s">
        <v>726</v>
      </c>
    </row>
    <row r="5" spans="1:7" x14ac:dyDescent="0.25">
      <c r="A5" s="11" t="s">
        <v>908</v>
      </c>
    </row>
    <row r="6" spans="1:7" x14ac:dyDescent="0.25">
      <c r="A6" s="157" t="s">
        <v>913</v>
      </c>
    </row>
    <row r="7" spans="1:7" x14ac:dyDescent="0.25">
      <c r="A7" s="11" t="s">
        <v>909</v>
      </c>
    </row>
    <row r="9" spans="1:7" ht="45" x14ac:dyDescent="0.25">
      <c r="A9" s="147" t="s">
        <v>674</v>
      </c>
      <c r="B9" s="154" t="s">
        <v>727</v>
      </c>
      <c r="C9" s="154" t="s">
        <v>728</v>
      </c>
      <c r="D9" s="154" t="s">
        <v>729</v>
      </c>
      <c r="E9" s="154" t="s">
        <v>730</v>
      </c>
      <c r="F9" s="155" t="s">
        <v>731</v>
      </c>
      <c r="G9" s="155" t="s">
        <v>732</v>
      </c>
    </row>
    <row r="10" spans="1:7" ht="30" x14ac:dyDescent="0.25">
      <c r="A10" s="207" t="s">
        <v>680</v>
      </c>
      <c r="B10" s="159" t="s">
        <v>733</v>
      </c>
      <c r="C10" s="159" t="s">
        <v>734</v>
      </c>
      <c r="D10" s="159" t="s">
        <v>735</v>
      </c>
      <c r="E10" s="159" t="s">
        <v>736</v>
      </c>
      <c r="F10" s="160" t="s">
        <v>737</v>
      </c>
      <c r="G10" s="160" t="s">
        <v>738</v>
      </c>
    </row>
    <row r="11" spans="1:7" ht="20.100000000000001" customHeight="1" x14ac:dyDescent="0.25">
      <c r="A11" s="144" t="s">
        <v>825</v>
      </c>
      <c r="B11" s="222">
        <v>1517</v>
      </c>
      <c r="C11" s="222">
        <v>801</v>
      </c>
      <c r="D11" s="222">
        <v>68</v>
      </c>
      <c r="E11" s="222">
        <v>648</v>
      </c>
      <c r="F11" s="222">
        <v>1677</v>
      </c>
      <c r="G11" s="222">
        <v>402</v>
      </c>
    </row>
    <row r="12" spans="1:7" ht="20.100000000000001" customHeight="1" x14ac:dyDescent="0.25">
      <c r="A12" s="139" t="s">
        <v>826</v>
      </c>
      <c r="B12" s="206">
        <v>751</v>
      </c>
      <c r="C12" s="128">
        <v>432</v>
      </c>
      <c r="D12" s="128">
        <v>32</v>
      </c>
      <c r="E12" s="128">
        <v>287</v>
      </c>
      <c r="F12" s="128">
        <v>860</v>
      </c>
      <c r="G12" s="128">
        <v>201</v>
      </c>
    </row>
    <row r="13" spans="1:7" ht="30" x14ac:dyDescent="0.25">
      <c r="A13" s="125" t="s">
        <v>827</v>
      </c>
      <c r="B13" s="153">
        <v>40</v>
      </c>
      <c r="C13" s="153">
        <v>27</v>
      </c>
      <c r="D13" s="153">
        <v>1</v>
      </c>
      <c r="E13" s="153">
        <v>12</v>
      </c>
      <c r="F13" s="153">
        <v>55</v>
      </c>
      <c r="G13" s="153">
        <v>1</v>
      </c>
    </row>
    <row r="14" spans="1:7" ht="30" x14ac:dyDescent="0.25">
      <c r="A14" s="125" t="s">
        <v>828</v>
      </c>
      <c r="B14" s="153">
        <v>37</v>
      </c>
      <c r="C14" s="153">
        <v>21</v>
      </c>
      <c r="E14" s="153">
        <v>16</v>
      </c>
      <c r="F14" s="153">
        <v>47</v>
      </c>
      <c r="G14" s="153">
        <v>9</v>
      </c>
    </row>
    <row r="15" spans="1:7" ht="30" x14ac:dyDescent="0.25">
      <c r="A15" s="125" t="s">
        <v>829</v>
      </c>
      <c r="B15" s="153">
        <v>30</v>
      </c>
      <c r="C15" s="153">
        <v>20</v>
      </c>
      <c r="D15" s="153">
        <v>2</v>
      </c>
      <c r="E15" s="153">
        <v>8</v>
      </c>
      <c r="F15" s="153">
        <v>26</v>
      </c>
      <c r="G15" s="153">
        <v>8</v>
      </c>
    </row>
    <row r="16" spans="1:7" ht="30" x14ac:dyDescent="0.25">
      <c r="A16" s="125" t="s">
        <v>830</v>
      </c>
      <c r="B16" s="153">
        <v>52</v>
      </c>
      <c r="C16" s="153">
        <v>30</v>
      </c>
      <c r="D16" s="153">
        <v>1</v>
      </c>
      <c r="E16" s="153">
        <v>21</v>
      </c>
      <c r="F16" s="153">
        <v>68</v>
      </c>
      <c r="G16" s="153">
        <v>23</v>
      </c>
    </row>
    <row r="17" spans="1:7" ht="30" x14ac:dyDescent="0.25">
      <c r="A17" s="125" t="s">
        <v>831</v>
      </c>
      <c r="B17" s="153">
        <v>40</v>
      </c>
      <c r="C17" s="153">
        <v>26</v>
      </c>
      <c r="E17" s="153">
        <v>14</v>
      </c>
      <c r="F17" s="153">
        <v>42</v>
      </c>
      <c r="G17" s="153">
        <v>12</v>
      </c>
    </row>
    <row r="18" spans="1:7" ht="30" x14ac:dyDescent="0.25">
      <c r="A18" s="125" t="s">
        <v>832</v>
      </c>
      <c r="B18" s="153">
        <v>142</v>
      </c>
      <c r="C18" s="153">
        <v>90</v>
      </c>
      <c r="D18" s="153">
        <v>6</v>
      </c>
      <c r="E18" s="153">
        <v>46</v>
      </c>
      <c r="F18" s="153">
        <v>154</v>
      </c>
      <c r="G18" s="153">
        <v>35</v>
      </c>
    </row>
    <row r="19" spans="1:7" ht="30" x14ac:dyDescent="0.25">
      <c r="A19" s="125" t="s">
        <v>833</v>
      </c>
      <c r="B19" s="153">
        <v>70</v>
      </c>
      <c r="C19" s="153">
        <v>44</v>
      </c>
      <c r="D19" s="153">
        <v>4</v>
      </c>
      <c r="E19" s="153">
        <v>22</v>
      </c>
      <c r="F19" s="153">
        <v>67</v>
      </c>
      <c r="G19" s="153">
        <v>18</v>
      </c>
    </row>
    <row r="20" spans="1:7" ht="30" x14ac:dyDescent="0.25">
      <c r="A20" s="125" t="s">
        <v>834</v>
      </c>
      <c r="B20" s="153">
        <v>340</v>
      </c>
      <c r="C20" s="153">
        <v>174</v>
      </c>
      <c r="D20" s="153">
        <v>18</v>
      </c>
      <c r="E20" s="153">
        <v>148</v>
      </c>
      <c r="F20" s="153">
        <v>401</v>
      </c>
      <c r="G20" s="153">
        <v>95</v>
      </c>
    </row>
    <row r="21" spans="1:7" ht="20.100000000000001" customHeight="1" x14ac:dyDescent="0.25">
      <c r="A21" s="130" t="s">
        <v>687</v>
      </c>
      <c r="B21" s="223">
        <v>766</v>
      </c>
      <c r="C21" s="223">
        <v>369</v>
      </c>
      <c r="D21" s="223">
        <v>36</v>
      </c>
      <c r="E21" s="223">
        <v>361</v>
      </c>
      <c r="F21" s="223">
        <v>817</v>
      </c>
      <c r="G21" s="223">
        <v>201</v>
      </c>
    </row>
    <row r="22" spans="1:7" ht="30" x14ac:dyDescent="0.25">
      <c r="A22" s="125" t="s">
        <v>835</v>
      </c>
      <c r="B22" s="153">
        <v>62</v>
      </c>
      <c r="C22" s="153">
        <v>28</v>
      </c>
      <c r="D22" s="153">
        <v>7</v>
      </c>
      <c r="E22" s="153">
        <v>27</v>
      </c>
      <c r="F22" s="153">
        <v>56</v>
      </c>
      <c r="G22" s="153">
        <v>23</v>
      </c>
    </row>
    <row r="23" spans="1:7" ht="30" x14ac:dyDescent="0.25">
      <c r="A23" s="125" t="s">
        <v>836</v>
      </c>
      <c r="B23" s="153">
        <v>33</v>
      </c>
      <c r="C23" s="153">
        <v>19</v>
      </c>
      <c r="E23" s="153">
        <v>14</v>
      </c>
      <c r="F23" s="153">
        <v>39</v>
      </c>
      <c r="G23" s="153">
        <v>7</v>
      </c>
    </row>
    <row r="24" spans="1:7" ht="30" x14ac:dyDescent="0.25">
      <c r="A24" s="125" t="s">
        <v>837</v>
      </c>
      <c r="B24" s="153">
        <v>37</v>
      </c>
      <c r="C24" s="153">
        <v>11</v>
      </c>
      <c r="E24" s="153">
        <v>26</v>
      </c>
      <c r="F24" s="153">
        <v>50</v>
      </c>
      <c r="G24" s="153">
        <v>9</v>
      </c>
    </row>
    <row r="25" spans="1:7" ht="30" x14ac:dyDescent="0.25">
      <c r="A25" s="125" t="s">
        <v>838</v>
      </c>
      <c r="B25" s="153">
        <v>35</v>
      </c>
      <c r="C25" s="153">
        <v>20</v>
      </c>
      <c r="D25" s="153">
        <v>1</v>
      </c>
      <c r="E25" s="153">
        <v>14</v>
      </c>
      <c r="F25" s="153">
        <v>35</v>
      </c>
      <c r="G25" s="153">
        <v>7</v>
      </c>
    </row>
    <row r="26" spans="1:7" ht="30" x14ac:dyDescent="0.25">
      <c r="A26" s="125" t="s">
        <v>839</v>
      </c>
      <c r="B26" s="153">
        <v>69</v>
      </c>
      <c r="C26" s="153">
        <v>41</v>
      </c>
      <c r="D26" s="153">
        <v>4</v>
      </c>
      <c r="E26" s="153">
        <v>24</v>
      </c>
      <c r="F26" s="153">
        <v>70</v>
      </c>
      <c r="G26" s="153">
        <v>15</v>
      </c>
    </row>
    <row r="27" spans="1:7" ht="30" x14ac:dyDescent="0.25">
      <c r="A27" s="125" t="s">
        <v>840</v>
      </c>
      <c r="B27" s="153">
        <v>43</v>
      </c>
      <c r="C27" s="153">
        <v>19</v>
      </c>
      <c r="D27" s="153">
        <v>2</v>
      </c>
      <c r="E27" s="153">
        <v>22</v>
      </c>
      <c r="F27" s="153">
        <v>44</v>
      </c>
      <c r="G27" s="153">
        <v>15</v>
      </c>
    </row>
    <row r="28" spans="1:7" ht="30" x14ac:dyDescent="0.25">
      <c r="A28" s="125" t="s">
        <v>841</v>
      </c>
      <c r="B28" s="153">
        <v>22</v>
      </c>
      <c r="C28" s="153">
        <v>18</v>
      </c>
      <c r="E28" s="153">
        <v>4</v>
      </c>
      <c r="F28" s="153">
        <v>19</v>
      </c>
      <c r="G28" s="153">
        <v>7</v>
      </c>
    </row>
    <row r="29" spans="1:7" ht="30" x14ac:dyDescent="0.25">
      <c r="A29" s="125" t="s">
        <v>842</v>
      </c>
      <c r="B29" s="153">
        <v>16</v>
      </c>
      <c r="C29" s="153">
        <v>8</v>
      </c>
      <c r="D29" s="153">
        <v>2</v>
      </c>
      <c r="E29" s="153">
        <v>6</v>
      </c>
      <c r="F29" s="153">
        <v>22</v>
      </c>
      <c r="G29" s="153">
        <v>3</v>
      </c>
    </row>
    <row r="30" spans="1:7" ht="30" x14ac:dyDescent="0.25">
      <c r="A30" s="125" t="s">
        <v>843</v>
      </c>
      <c r="B30" s="153">
        <v>56</v>
      </c>
      <c r="C30" s="153">
        <v>25</v>
      </c>
      <c r="D30" s="153">
        <v>2</v>
      </c>
      <c r="E30" s="153">
        <v>29</v>
      </c>
      <c r="F30" s="153">
        <v>71</v>
      </c>
      <c r="G30" s="153">
        <v>16</v>
      </c>
    </row>
    <row r="31" spans="1:7" ht="30" x14ac:dyDescent="0.25">
      <c r="A31" s="125" t="s">
        <v>844</v>
      </c>
      <c r="B31" s="153">
        <v>37</v>
      </c>
      <c r="C31" s="153">
        <v>25</v>
      </c>
      <c r="D31" s="153">
        <v>2</v>
      </c>
      <c r="E31" s="153">
        <v>10</v>
      </c>
      <c r="F31" s="153">
        <v>59</v>
      </c>
      <c r="G31" s="153">
        <v>9</v>
      </c>
    </row>
    <row r="32" spans="1:7" ht="30" x14ac:dyDescent="0.25">
      <c r="A32" s="125" t="s">
        <v>845</v>
      </c>
      <c r="B32" s="153">
        <v>80</v>
      </c>
      <c r="C32" s="153">
        <v>30</v>
      </c>
      <c r="D32" s="153">
        <v>5</v>
      </c>
      <c r="E32" s="153">
        <v>45</v>
      </c>
      <c r="F32" s="153">
        <v>85</v>
      </c>
      <c r="G32" s="153">
        <v>20</v>
      </c>
    </row>
    <row r="33" spans="1:7" ht="30" x14ac:dyDescent="0.25">
      <c r="A33" s="125" t="s">
        <v>846</v>
      </c>
      <c r="B33" s="153">
        <v>42</v>
      </c>
      <c r="C33" s="153">
        <v>26</v>
      </c>
      <c r="D33" s="153">
        <v>1</v>
      </c>
      <c r="E33" s="153">
        <v>15</v>
      </c>
      <c r="F33" s="153">
        <v>43</v>
      </c>
      <c r="G33" s="153">
        <v>11</v>
      </c>
    </row>
    <row r="34" spans="1:7" ht="30" x14ac:dyDescent="0.25">
      <c r="A34" s="125" t="s">
        <v>847</v>
      </c>
      <c r="B34" s="153">
        <v>89</v>
      </c>
      <c r="C34" s="153">
        <v>40</v>
      </c>
      <c r="D34" s="153">
        <v>4</v>
      </c>
      <c r="E34" s="153">
        <v>45</v>
      </c>
      <c r="F34" s="153">
        <v>93</v>
      </c>
      <c r="G34" s="153">
        <v>20</v>
      </c>
    </row>
    <row r="35" spans="1:7" ht="30" x14ac:dyDescent="0.25">
      <c r="A35" s="125" t="s">
        <v>848</v>
      </c>
      <c r="B35" s="153">
        <v>23</v>
      </c>
      <c r="C35" s="153">
        <v>5</v>
      </c>
      <c r="E35" s="153">
        <v>18</v>
      </c>
      <c r="F35" s="153">
        <v>25</v>
      </c>
      <c r="G35" s="153">
        <v>5</v>
      </c>
    </row>
    <row r="36" spans="1:7" ht="30" x14ac:dyDescent="0.25">
      <c r="A36" s="125" t="s">
        <v>849</v>
      </c>
      <c r="B36" s="153">
        <v>17</v>
      </c>
      <c r="C36" s="153">
        <v>10</v>
      </c>
      <c r="D36" s="153">
        <v>2</v>
      </c>
      <c r="E36" s="153">
        <v>5</v>
      </c>
      <c r="F36" s="153">
        <v>23</v>
      </c>
      <c r="G36" s="153">
        <v>4</v>
      </c>
    </row>
    <row r="37" spans="1:7" ht="30" x14ac:dyDescent="0.25">
      <c r="A37" s="125" t="s">
        <v>850</v>
      </c>
      <c r="B37" s="153">
        <v>44</v>
      </c>
      <c r="C37" s="153">
        <v>14</v>
      </c>
      <c r="D37" s="153">
        <v>2</v>
      </c>
      <c r="E37" s="153">
        <v>28</v>
      </c>
      <c r="F37" s="153">
        <v>26</v>
      </c>
      <c r="G37" s="153">
        <v>13</v>
      </c>
    </row>
    <row r="38" spans="1:7" ht="30" x14ac:dyDescent="0.25">
      <c r="A38" s="156" t="s">
        <v>851</v>
      </c>
      <c r="B38" s="153">
        <v>61</v>
      </c>
      <c r="C38" s="153">
        <v>30</v>
      </c>
      <c r="D38" s="153">
        <v>2</v>
      </c>
      <c r="E38" s="153">
        <v>29</v>
      </c>
      <c r="F38" s="153">
        <v>57</v>
      </c>
      <c r="G38" s="153">
        <v>17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F245FB-EA96-4F6F-8611-A9B28147D8C1}">
  <dimension ref="A1:Z42"/>
  <sheetViews>
    <sheetView workbookViewId="0"/>
  </sheetViews>
  <sheetFormatPr defaultColWidth="8.85546875" defaultRowHeight="15" x14ac:dyDescent="0.25"/>
  <cols>
    <col min="1" max="1" width="46.85546875" style="153" customWidth="1"/>
    <col min="2" max="2" width="14.140625" style="153" customWidth="1"/>
    <col min="3" max="3" width="11.7109375" style="153" customWidth="1"/>
    <col min="4" max="4" width="13" style="153" customWidth="1"/>
    <col min="5" max="7" width="11" style="153" customWidth="1"/>
    <col min="8" max="9" width="12.42578125" style="153" customWidth="1"/>
    <col min="10" max="10" width="13.42578125" style="153" customWidth="1"/>
    <col min="11" max="11" width="14.28515625" style="153" customWidth="1"/>
    <col min="12" max="12" width="13.42578125" style="153" customWidth="1"/>
    <col min="13" max="16384" width="8.85546875" style="153"/>
  </cols>
  <sheetData>
    <row r="1" spans="1:26" x14ac:dyDescent="0.25">
      <c r="A1" s="10" t="s">
        <v>853</v>
      </c>
    </row>
    <row r="2" spans="1:26" x14ac:dyDescent="0.25">
      <c r="A2" s="11" t="s">
        <v>854</v>
      </c>
    </row>
    <row r="4" spans="1:26" x14ac:dyDescent="0.25">
      <c r="A4" s="10" t="s">
        <v>726</v>
      </c>
      <c r="B4" s="49"/>
      <c r="C4" s="10"/>
      <c r="D4" s="10"/>
      <c r="E4" s="10"/>
    </row>
    <row r="5" spans="1:26" x14ac:dyDescent="0.25">
      <c r="A5" s="11" t="s">
        <v>908</v>
      </c>
      <c r="B5" s="7"/>
      <c r="C5" s="10"/>
      <c r="D5" s="10"/>
      <c r="E5" s="10"/>
    </row>
    <row r="6" spans="1:26" x14ac:dyDescent="0.25">
      <c r="A6" s="157" t="s">
        <v>911</v>
      </c>
      <c r="B6" s="187"/>
      <c r="C6" s="188"/>
      <c r="D6" s="188"/>
      <c r="E6" s="10"/>
    </row>
    <row r="7" spans="1:26" x14ac:dyDescent="0.25">
      <c r="A7" s="11" t="s">
        <v>910</v>
      </c>
      <c r="B7" s="187"/>
      <c r="C7" s="188"/>
      <c r="D7" s="188"/>
      <c r="E7" s="10"/>
    </row>
    <row r="8" spans="1:26" x14ac:dyDescent="0.25">
      <c r="B8" s="1"/>
      <c r="C8" s="10"/>
      <c r="D8" s="10"/>
      <c r="E8" s="10"/>
    </row>
    <row r="9" spans="1:26" ht="15" customHeight="1" x14ac:dyDescent="0.25">
      <c r="A9" s="240" t="s">
        <v>888</v>
      </c>
      <c r="B9" s="257" t="s">
        <v>739</v>
      </c>
      <c r="C9" s="257"/>
      <c r="D9" s="239" t="s">
        <v>740</v>
      </c>
      <c r="E9" s="258" t="s">
        <v>741</v>
      </c>
      <c r="F9" s="258"/>
      <c r="G9" s="258"/>
      <c r="H9" s="258"/>
      <c r="I9" s="258"/>
      <c r="J9" s="258"/>
      <c r="K9" s="258"/>
      <c r="L9" s="258"/>
    </row>
    <row r="10" spans="1:26" ht="15" customHeight="1" x14ac:dyDescent="0.25">
      <c r="A10" s="241"/>
      <c r="B10" s="255" t="s">
        <v>696</v>
      </c>
      <c r="C10" s="254" t="s">
        <v>697</v>
      </c>
      <c r="D10" s="239"/>
      <c r="E10" s="255" t="s">
        <v>742</v>
      </c>
      <c r="F10" s="255"/>
      <c r="G10" s="255" t="s">
        <v>743</v>
      </c>
      <c r="H10" s="255"/>
      <c r="I10" s="255" t="s">
        <v>744</v>
      </c>
      <c r="J10" s="255"/>
      <c r="K10" s="263" t="s">
        <v>745</v>
      </c>
      <c r="L10" s="262" t="s">
        <v>746</v>
      </c>
    </row>
    <row r="11" spans="1:26" ht="28.5" customHeight="1" x14ac:dyDescent="0.25">
      <c r="A11" s="241"/>
      <c r="B11" s="255"/>
      <c r="C11" s="254"/>
      <c r="D11" s="239"/>
      <c r="E11" s="213" t="s">
        <v>747</v>
      </c>
      <c r="F11" s="213" t="s">
        <v>748</v>
      </c>
      <c r="G11" s="213" t="s">
        <v>749</v>
      </c>
      <c r="H11" s="213" t="s">
        <v>750</v>
      </c>
      <c r="I11" s="213" t="s">
        <v>751</v>
      </c>
      <c r="J11" s="213" t="s">
        <v>752</v>
      </c>
      <c r="K11" s="263"/>
      <c r="L11" s="262"/>
    </row>
    <row r="12" spans="1:26" ht="15" customHeight="1" x14ac:dyDescent="0.25">
      <c r="A12" s="241"/>
      <c r="B12" s="259" t="s">
        <v>753</v>
      </c>
      <c r="C12" s="259"/>
      <c r="D12" s="260" t="s">
        <v>754</v>
      </c>
      <c r="E12" s="259" t="s">
        <v>755</v>
      </c>
      <c r="F12" s="259"/>
      <c r="G12" s="259"/>
      <c r="H12" s="259"/>
      <c r="I12" s="259"/>
      <c r="J12" s="259"/>
      <c r="K12" s="263"/>
      <c r="L12" s="262"/>
    </row>
    <row r="13" spans="1:26" ht="18.75" customHeight="1" x14ac:dyDescent="0.25">
      <c r="A13" s="241"/>
      <c r="B13" s="238" t="s">
        <v>706</v>
      </c>
      <c r="C13" s="236" t="s">
        <v>707</v>
      </c>
      <c r="D13" s="260"/>
      <c r="E13" s="236" t="s">
        <v>756</v>
      </c>
      <c r="F13" s="236"/>
      <c r="G13" s="236" t="s">
        <v>757</v>
      </c>
      <c r="H13" s="236"/>
      <c r="I13" s="236" t="s">
        <v>758</v>
      </c>
      <c r="J13" s="236"/>
      <c r="K13" s="261" t="s">
        <v>759</v>
      </c>
      <c r="L13" s="261" t="s">
        <v>760</v>
      </c>
    </row>
    <row r="14" spans="1:26" ht="52.5" customHeight="1" x14ac:dyDescent="0.25">
      <c r="A14" s="241"/>
      <c r="B14" s="238"/>
      <c r="C14" s="236"/>
      <c r="D14" s="260"/>
      <c r="E14" s="150" t="s">
        <v>761</v>
      </c>
      <c r="F14" s="150" t="s">
        <v>762</v>
      </c>
      <c r="G14" s="150" t="s">
        <v>763</v>
      </c>
      <c r="H14" s="150" t="s">
        <v>764</v>
      </c>
      <c r="I14" s="150" t="s">
        <v>765</v>
      </c>
      <c r="J14" s="150" t="s">
        <v>766</v>
      </c>
      <c r="K14" s="261"/>
      <c r="L14" s="261"/>
    </row>
    <row r="15" spans="1:26" ht="20.100000000000001" customHeight="1" x14ac:dyDescent="0.25">
      <c r="A15" s="149" t="s">
        <v>825</v>
      </c>
      <c r="B15" s="230">
        <f>B16+B25</f>
        <v>3293069</v>
      </c>
      <c r="C15" s="230">
        <f t="shared" ref="C15:L15" si="0">C16+C25</f>
        <v>1189122</v>
      </c>
      <c r="D15" s="230">
        <f t="shared" si="0"/>
        <v>774036</v>
      </c>
      <c r="E15" s="230">
        <f t="shared" si="0"/>
        <v>445195</v>
      </c>
      <c r="F15" s="230">
        <f t="shared" si="0"/>
        <v>167191</v>
      </c>
      <c r="G15" s="230">
        <f t="shared" si="0"/>
        <v>339781</v>
      </c>
      <c r="H15" s="230">
        <f t="shared" si="0"/>
        <v>517736</v>
      </c>
      <c r="I15" s="230">
        <f t="shared" si="0"/>
        <v>41164</v>
      </c>
      <c r="J15" s="230">
        <f t="shared" si="0"/>
        <v>7382</v>
      </c>
      <c r="K15" s="230">
        <f t="shared" si="0"/>
        <v>410145</v>
      </c>
      <c r="L15" s="231">
        <f t="shared" si="0"/>
        <v>312474</v>
      </c>
      <c r="N15" s="214"/>
      <c r="O15" s="215"/>
      <c r="P15" s="214"/>
      <c r="Q15" s="214"/>
      <c r="R15" s="214"/>
      <c r="S15" s="214"/>
      <c r="T15" s="214"/>
      <c r="U15" s="214"/>
      <c r="V15" s="214"/>
      <c r="W15" s="214"/>
      <c r="X15" s="214"/>
      <c r="Y15" s="214"/>
      <c r="Z15" s="214"/>
    </row>
    <row r="16" spans="1:26" ht="20.100000000000001" customHeight="1" x14ac:dyDescent="0.25">
      <c r="A16" s="136" t="s">
        <v>826</v>
      </c>
      <c r="B16" s="232">
        <f>SUM(B17:B24)</f>
        <v>1631253</v>
      </c>
      <c r="C16" s="232">
        <f t="shared" ref="C16:L16" si="1">SUM(C17:C24)</f>
        <v>718076</v>
      </c>
      <c r="D16" s="232">
        <f t="shared" si="1"/>
        <v>277788</v>
      </c>
      <c r="E16" s="232">
        <f t="shared" si="1"/>
        <v>237006</v>
      </c>
      <c r="F16" s="232">
        <f t="shared" si="1"/>
        <v>94203</v>
      </c>
      <c r="G16" s="232">
        <f t="shared" si="1"/>
        <v>160787</v>
      </c>
      <c r="H16" s="232">
        <f t="shared" si="1"/>
        <v>107326</v>
      </c>
      <c r="I16" s="232">
        <f t="shared" si="1"/>
        <v>26262</v>
      </c>
      <c r="J16" s="232">
        <f t="shared" si="1"/>
        <v>5624</v>
      </c>
      <c r="K16" s="232">
        <f t="shared" si="1"/>
        <v>225446</v>
      </c>
      <c r="L16" s="233">
        <f t="shared" si="1"/>
        <v>165487</v>
      </c>
      <c r="N16" s="214"/>
      <c r="O16" s="215"/>
      <c r="P16" s="214"/>
      <c r="Q16" s="214"/>
      <c r="R16" s="214"/>
      <c r="S16" s="214"/>
      <c r="T16" s="214"/>
      <c r="U16" s="214"/>
      <c r="V16" s="214"/>
      <c r="W16" s="214"/>
      <c r="X16" s="214"/>
      <c r="Y16" s="214"/>
      <c r="Z16" s="214"/>
    </row>
    <row r="17" spans="1:26" ht="30" customHeight="1" x14ac:dyDescent="0.25">
      <c r="A17" s="125" t="s">
        <v>827</v>
      </c>
      <c r="B17" s="216">
        <v>84787</v>
      </c>
      <c r="C17" s="217">
        <v>59204</v>
      </c>
      <c r="D17" s="217">
        <v>16783</v>
      </c>
      <c r="E17" s="153">
        <v>13878</v>
      </c>
      <c r="F17" s="153">
        <v>10023</v>
      </c>
      <c r="G17" s="153">
        <v>8702</v>
      </c>
      <c r="H17" s="153">
        <v>971</v>
      </c>
      <c r="I17" s="153">
        <v>872</v>
      </c>
      <c r="J17" s="153">
        <v>7</v>
      </c>
      <c r="K17" s="153">
        <v>11196</v>
      </c>
      <c r="L17" s="153">
        <v>7363</v>
      </c>
      <c r="N17" s="218"/>
      <c r="O17" s="219"/>
      <c r="P17" s="218"/>
      <c r="Q17" s="218"/>
      <c r="R17" s="218"/>
      <c r="S17" s="218"/>
      <c r="T17" s="218"/>
      <c r="U17" s="218"/>
      <c r="V17" s="218"/>
      <c r="W17" s="218"/>
      <c r="X17" s="218"/>
      <c r="Y17" s="218"/>
      <c r="Z17" s="218"/>
    </row>
    <row r="18" spans="1:26" ht="30" customHeight="1" x14ac:dyDescent="0.25">
      <c r="A18" s="125" t="s">
        <v>828</v>
      </c>
      <c r="B18" s="216">
        <v>64831</v>
      </c>
      <c r="C18" s="217">
        <v>70730</v>
      </c>
      <c r="D18" s="217">
        <v>19939</v>
      </c>
      <c r="E18" s="153">
        <v>10891</v>
      </c>
      <c r="F18" s="153">
        <v>3557</v>
      </c>
      <c r="G18" s="153">
        <v>9138</v>
      </c>
      <c r="H18" s="153">
        <v>4247</v>
      </c>
      <c r="I18" s="153">
        <v>815</v>
      </c>
      <c r="J18" s="153">
        <v>35</v>
      </c>
      <c r="K18" s="153">
        <v>10677</v>
      </c>
      <c r="L18" s="153">
        <v>12341</v>
      </c>
      <c r="N18" s="218"/>
      <c r="O18" s="219"/>
      <c r="P18" s="218"/>
      <c r="Q18" s="218"/>
      <c r="R18" s="218"/>
      <c r="S18" s="218"/>
      <c r="T18" s="218"/>
      <c r="U18" s="218"/>
      <c r="V18" s="218"/>
      <c r="W18" s="218"/>
      <c r="X18" s="218"/>
      <c r="Y18" s="218"/>
      <c r="Z18" s="218"/>
    </row>
    <row r="19" spans="1:26" ht="30" customHeight="1" x14ac:dyDescent="0.25">
      <c r="A19" s="125" t="s">
        <v>829</v>
      </c>
      <c r="B19" s="216">
        <v>61664</v>
      </c>
      <c r="C19" s="217">
        <v>37854</v>
      </c>
      <c r="D19" s="217">
        <v>11170</v>
      </c>
      <c r="E19" s="153">
        <v>11234</v>
      </c>
      <c r="F19" s="153">
        <v>2795</v>
      </c>
      <c r="G19" s="153">
        <v>6207</v>
      </c>
      <c r="H19" s="153">
        <v>2395</v>
      </c>
      <c r="I19" s="153">
        <v>521</v>
      </c>
      <c r="J19" s="153">
        <v>0</v>
      </c>
      <c r="K19" s="153">
        <v>7953</v>
      </c>
      <c r="L19" s="153">
        <v>8117</v>
      </c>
      <c r="N19" s="218"/>
      <c r="O19" s="219"/>
      <c r="P19" s="218"/>
      <c r="Q19" s="218"/>
      <c r="R19" s="218"/>
      <c r="S19" s="218"/>
      <c r="T19" s="218"/>
      <c r="U19" s="218"/>
      <c r="V19" s="218"/>
      <c r="W19" s="218"/>
      <c r="X19" s="218"/>
      <c r="Y19" s="218"/>
      <c r="Z19" s="218"/>
    </row>
    <row r="20" spans="1:26" ht="30" customHeight="1" x14ac:dyDescent="0.25">
      <c r="A20" s="125" t="s">
        <v>830</v>
      </c>
      <c r="B20" s="216">
        <v>131766</v>
      </c>
      <c r="C20" s="217">
        <v>57758</v>
      </c>
      <c r="D20" s="217">
        <v>41228</v>
      </c>
      <c r="E20" s="153">
        <v>15748</v>
      </c>
      <c r="F20" s="153">
        <v>4715</v>
      </c>
      <c r="G20" s="153">
        <v>16253</v>
      </c>
      <c r="H20" s="153">
        <v>15637</v>
      </c>
      <c r="I20" s="153">
        <v>2166</v>
      </c>
      <c r="J20" s="153">
        <v>131</v>
      </c>
      <c r="K20" s="153">
        <v>12890</v>
      </c>
      <c r="L20" s="153">
        <v>18247</v>
      </c>
      <c r="N20" s="218"/>
      <c r="O20" s="219"/>
      <c r="P20" s="218"/>
      <c r="Q20" s="218"/>
      <c r="R20" s="218"/>
      <c r="S20" s="218"/>
      <c r="T20" s="218"/>
      <c r="U20" s="218"/>
      <c r="V20" s="218"/>
      <c r="W20" s="218"/>
      <c r="X20" s="218"/>
      <c r="Y20" s="218"/>
      <c r="Z20" s="218"/>
    </row>
    <row r="21" spans="1:26" ht="30" customHeight="1" x14ac:dyDescent="0.25">
      <c r="A21" s="125" t="s">
        <v>831</v>
      </c>
      <c r="B21" s="216">
        <v>61733</v>
      </c>
      <c r="C21" s="217">
        <v>26194</v>
      </c>
      <c r="D21" s="217">
        <v>14613</v>
      </c>
      <c r="E21" s="153">
        <v>9510</v>
      </c>
      <c r="F21" s="153">
        <v>4365</v>
      </c>
      <c r="G21" s="153">
        <v>9662</v>
      </c>
      <c r="H21" s="153">
        <v>12135</v>
      </c>
      <c r="I21" s="153">
        <v>1749</v>
      </c>
      <c r="J21" s="153">
        <v>0</v>
      </c>
      <c r="K21" s="153">
        <v>10422</v>
      </c>
      <c r="L21" s="153">
        <v>1463</v>
      </c>
      <c r="N21" s="218"/>
      <c r="O21" s="219"/>
      <c r="P21" s="218"/>
      <c r="Q21" s="218"/>
      <c r="R21" s="218"/>
      <c r="S21" s="218"/>
      <c r="T21" s="218"/>
      <c r="U21" s="218"/>
      <c r="V21" s="218"/>
      <c r="W21" s="218"/>
      <c r="X21" s="218"/>
      <c r="Y21" s="218"/>
      <c r="Z21" s="218"/>
    </row>
    <row r="22" spans="1:26" ht="30" customHeight="1" x14ac:dyDescent="0.25">
      <c r="A22" s="125" t="s">
        <v>832</v>
      </c>
      <c r="B22" s="216">
        <v>251196</v>
      </c>
      <c r="C22" s="217">
        <v>90597</v>
      </c>
      <c r="D22" s="217">
        <v>50689</v>
      </c>
      <c r="E22" s="153">
        <v>50258</v>
      </c>
      <c r="F22" s="153">
        <v>13274</v>
      </c>
      <c r="G22" s="153">
        <v>29472</v>
      </c>
      <c r="H22" s="153">
        <v>11780</v>
      </c>
      <c r="I22" s="153">
        <v>4146</v>
      </c>
      <c r="J22" s="153">
        <v>2388</v>
      </c>
      <c r="K22" s="153">
        <v>28459</v>
      </c>
      <c r="L22" s="153">
        <v>25351</v>
      </c>
      <c r="N22" s="218"/>
      <c r="O22" s="219"/>
      <c r="P22" s="218"/>
      <c r="Q22" s="218"/>
      <c r="R22" s="218"/>
      <c r="S22" s="218"/>
      <c r="T22" s="218"/>
      <c r="U22" s="218"/>
      <c r="V22" s="218"/>
      <c r="W22" s="218"/>
      <c r="X22" s="218"/>
      <c r="Y22" s="218"/>
      <c r="Z22" s="218"/>
    </row>
    <row r="23" spans="1:26" ht="30" customHeight="1" x14ac:dyDescent="0.25">
      <c r="A23" s="125" t="s">
        <v>833</v>
      </c>
      <c r="B23" s="216">
        <v>113151</v>
      </c>
      <c r="C23" s="217">
        <v>67466</v>
      </c>
      <c r="D23" s="217">
        <v>22932</v>
      </c>
      <c r="E23" s="153">
        <v>18886</v>
      </c>
      <c r="F23" s="153">
        <v>7187</v>
      </c>
      <c r="G23" s="153">
        <v>13557</v>
      </c>
      <c r="H23" s="153">
        <v>7924</v>
      </c>
      <c r="I23" s="153">
        <v>1671</v>
      </c>
      <c r="J23" s="153">
        <v>147</v>
      </c>
      <c r="K23" s="153">
        <v>25513</v>
      </c>
      <c r="L23" s="153">
        <v>7840</v>
      </c>
      <c r="N23" s="218"/>
      <c r="O23" s="219"/>
      <c r="P23" s="218"/>
      <c r="Q23" s="218"/>
      <c r="R23" s="218"/>
      <c r="S23" s="218"/>
      <c r="T23" s="218"/>
      <c r="U23" s="218"/>
      <c r="V23" s="218"/>
      <c r="W23" s="218"/>
      <c r="X23" s="218"/>
      <c r="Y23" s="218"/>
      <c r="Z23" s="218"/>
    </row>
    <row r="24" spans="1:26" ht="30" customHeight="1" x14ac:dyDescent="0.25">
      <c r="A24" s="125" t="s">
        <v>834</v>
      </c>
      <c r="B24" s="216">
        <v>862125</v>
      </c>
      <c r="C24" s="217">
        <v>308273</v>
      </c>
      <c r="D24" s="217">
        <v>100434</v>
      </c>
      <c r="E24" s="153">
        <v>106601</v>
      </c>
      <c r="F24" s="153">
        <v>48287</v>
      </c>
      <c r="G24" s="153">
        <v>67796</v>
      </c>
      <c r="H24" s="153">
        <v>52237</v>
      </c>
      <c r="I24" s="153">
        <v>14322</v>
      </c>
      <c r="J24" s="153">
        <v>2916</v>
      </c>
      <c r="K24" s="153">
        <v>118336</v>
      </c>
      <c r="L24" s="153">
        <v>84765</v>
      </c>
      <c r="N24" s="218"/>
      <c r="O24" s="219"/>
      <c r="P24" s="218"/>
      <c r="Q24" s="218"/>
      <c r="R24" s="218"/>
      <c r="S24" s="218"/>
      <c r="T24" s="218"/>
      <c r="U24" s="218"/>
      <c r="V24" s="218"/>
      <c r="W24" s="218"/>
      <c r="X24" s="218"/>
      <c r="Y24" s="218"/>
      <c r="Z24" s="218"/>
    </row>
    <row r="25" spans="1:26" ht="20.100000000000001" customHeight="1" x14ac:dyDescent="0.25">
      <c r="A25" s="130" t="s">
        <v>687</v>
      </c>
      <c r="B25" s="234">
        <f>SUM(B26:B42)</f>
        <v>1661816</v>
      </c>
      <c r="C25" s="235">
        <f t="shared" ref="C25:L25" si="2">SUM(C26:C42)</f>
        <v>471046</v>
      </c>
      <c r="D25" s="235">
        <f t="shared" si="2"/>
        <v>496248</v>
      </c>
      <c r="E25" s="235">
        <f t="shared" si="2"/>
        <v>208189</v>
      </c>
      <c r="F25" s="235">
        <f t="shared" si="2"/>
        <v>72988</v>
      </c>
      <c r="G25" s="235">
        <f t="shared" si="2"/>
        <v>178994</v>
      </c>
      <c r="H25" s="235">
        <f t="shared" si="2"/>
        <v>410410</v>
      </c>
      <c r="I25" s="235">
        <f t="shared" si="2"/>
        <v>14902</v>
      </c>
      <c r="J25" s="235">
        <f t="shared" si="2"/>
        <v>1758</v>
      </c>
      <c r="K25" s="235">
        <f t="shared" si="2"/>
        <v>184699</v>
      </c>
      <c r="L25" s="235">
        <f t="shared" si="2"/>
        <v>146987</v>
      </c>
      <c r="N25" s="214"/>
      <c r="O25" s="215"/>
      <c r="P25" s="214"/>
      <c r="Q25" s="214"/>
      <c r="R25" s="214"/>
      <c r="S25" s="214"/>
      <c r="T25" s="214"/>
      <c r="U25" s="214"/>
      <c r="V25" s="214"/>
      <c r="W25" s="214"/>
      <c r="X25" s="214"/>
      <c r="Y25" s="214"/>
      <c r="Z25" s="214"/>
    </row>
    <row r="26" spans="1:26" ht="30" customHeight="1" x14ac:dyDescent="0.25">
      <c r="A26" s="125" t="s">
        <v>835</v>
      </c>
      <c r="B26" s="220">
        <v>134040</v>
      </c>
      <c r="C26" s="220">
        <v>56086</v>
      </c>
      <c r="D26" s="220">
        <v>44220</v>
      </c>
      <c r="E26" s="221">
        <v>18779</v>
      </c>
      <c r="F26" s="221">
        <v>5737</v>
      </c>
      <c r="G26" s="221">
        <v>12765</v>
      </c>
      <c r="H26" s="221">
        <v>4702</v>
      </c>
      <c r="I26" s="221">
        <v>1431</v>
      </c>
      <c r="J26" s="221">
        <v>189</v>
      </c>
      <c r="K26" s="221">
        <v>12286</v>
      </c>
      <c r="L26" s="221">
        <v>3191</v>
      </c>
      <c r="N26" s="218"/>
      <c r="O26" s="219"/>
      <c r="P26" s="218"/>
      <c r="Q26" s="218"/>
      <c r="R26" s="218"/>
      <c r="S26" s="218"/>
      <c r="T26" s="218"/>
      <c r="U26" s="218"/>
      <c r="V26" s="218"/>
      <c r="W26" s="218"/>
      <c r="X26" s="218"/>
      <c r="Y26" s="218"/>
      <c r="Z26" s="218"/>
    </row>
    <row r="27" spans="1:26" ht="30" customHeight="1" x14ac:dyDescent="0.25">
      <c r="A27" s="125" t="s">
        <v>836</v>
      </c>
      <c r="B27" s="220">
        <v>139097</v>
      </c>
      <c r="C27" s="220">
        <v>37818</v>
      </c>
      <c r="D27" s="220">
        <v>84075</v>
      </c>
      <c r="E27" s="221">
        <v>10651</v>
      </c>
      <c r="F27" s="221">
        <v>3225</v>
      </c>
      <c r="G27" s="221">
        <v>11237</v>
      </c>
      <c r="H27" s="221">
        <v>25571</v>
      </c>
      <c r="I27" s="221">
        <v>838</v>
      </c>
      <c r="J27" s="221">
        <v>120</v>
      </c>
      <c r="K27" s="221">
        <v>9391</v>
      </c>
      <c r="L27" s="221">
        <v>24236</v>
      </c>
      <c r="N27" s="218"/>
      <c r="O27" s="219"/>
      <c r="P27" s="218"/>
      <c r="Q27" s="218"/>
      <c r="R27" s="218"/>
      <c r="S27" s="218"/>
      <c r="T27" s="218"/>
      <c r="U27" s="218"/>
      <c r="V27" s="218"/>
      <c r="W27" s="218"/>
      <c r="X27" s="218"/>
      <c r="Y27" s="218"/>
      <c r="Z27" s="218"/>
    </row>
    <row r="28" spans="1:26" ht="30" customHeight="1" x14ac:dyDescent="0.25">
      <c r="A28" s="125" t="s">
        <v>837</v>
      </c>
      <c r="B28" s="220">
        <v>77161</v>
      </c>
      <c r="C28" s="220">
        <v>23438</v>
      </c>
      <c r="D28" s="220">
        <v>7162</v>
      </c>
      <c r="E28" s="221">
        <v>18202</v>
      </c>
      <c r="F28" s="221">
        <v>4873</v>
      </c>
      <c r="G28" s="221">
        <v>6318</v>
      </c>
      <c r="H28" s="221">
        <v>21645</v>
      </c>
      <c r="I28" s="221">
        <v>1303</v>
      </c>
      <c r="J28" s="221">
        <v>8</v>
      </c>
      <c r="K28" s="221">
        <v>10207</v>
      </c>
      <c r="L28" s="221">
        <v>5845</v>
      </c>
      <c r="N28" s="218"/>
      <c r="O28" s="219"/>
      <c r="P28" s="218"/>
      <c r="Q28" s="218"/>
      <c r="R28" s="218"/>
      <c r="S28" s="218"/>
      <c r="T28" s="218"/>
      <c r="U28" s="218"/>
      <c r="V28" s="218"/>
      <c r="W28" s="218"/>
      <c r="X28" s="218"/>
      <c r="Y28" s="218"/>
      <c r="Z28" s="218"/>
    </row>
    <row r="29" spans="1:26" ht="30" customHeight="1" x14ac:dyDescent="0.25">
      <c r="A29" s="125" t="s">
        <v>838</v>
      </c>
      <c r="B29" s="220">
        <v>72647</v>
      </c>
      <c r="C29" s="220">
        <v>23413</v>
      </c>
      <c r="D29" s="220">
        <v>5016</v>
      </c>
      <c r="E29" s="221">
        <v>7479</v>
      </c>
      <c r="F29" s="221">
        <v>3810</v>
      </c>
      <c r="G29" s="221">
        <v>8087</v>
      </c>
      <c r="H29" s="221">
        <v>10409</v>
      </c>
      <c r="I29" s="221">
        <v>721</v>
      </c>
      <c r="J29" s="221">
        <v>128</v>
      </c>
      <c r="K29" s="221">
        <v>11826</v>
      </c>
      <c r="L29" s="221">
        <v>9039</v>
      </c>
      <c r="N29" s="218"/>
      <c r="O29" s="219"/>
      <c r="P29" s="218"/>
      <c r="Q29" s="218"/>
      <c r="R29" s="218"/>
      <c r="S29" s="218"/>
      <c r="T29" s="218"/>
      <c r="U29" s="218"/>
      <c r="V29" s="218"/>
      <c r="W29" s="218"/>
      <c r="X29" s="218"/>
      <c r="Y29" s="218"/>
      <c r="Z29" s="218"/>
    </row>
    <row r="30" spans="1:26" ht="30" customHeight="1" x14ac:dyDescent="0.25">
      <c r="A30" s="125" t="s">
        <v>839</v>
      </c>
      <c r="B30" s="220">
        <v>125588</v>
      </c>
      <c r="C30" s="220">
        <v>23447</v>
      </c>
      <c r="D30" s="220">
        <v>34157</v>
      </c>
      <c r="E30" s="221">
        <v>19279</v>
      </c>
      <c r="F30" s="221">
        <v>7246</v>
      </c>
      <c r="G30" s="221">
        <v>14877</v>
      </c>
      <c r="H30" s="221">
        <v>130627</v>
      </c>
      <c r="I30" s="221">
        <v>1122</v>
      </c>
      <c r="J30" s="221">
        <v>193</v>
      </c>
      <c r="K30" s="221">
        <v>16096</v>
      </c>
      <c r="L30" s="221">
        <v>30170</v>
      </c>
      <c r="N30" s="218"/>
      <c r="O30" s="219"/>
      <c r="P30" s="218"/>
      <c r="Q30" s="218"/>
      <c r="R30" s="218"/>
      <c r="S30" s="218"/>
      <c r="T30" s="218"/>
      <c r="U30" s="218"/>
      <c r="V30" s="218"/>
      <c r="W30" s="218"/>
      <c r="X30" s="218"/>
      <c r="Y30" s="218"/>
      <c r="Z30" s="218"/>
    </row>
    <row r="31" spans="1:26" ht="30" customHeight="1" x14ac:dyDescent="0.25">
      <c r="A31" s="125" t="s">
        <v>840</v>
      </c>
      <c r="B31" s="220">
        <v>68079</v>
      </c>
      <c r="C31" s="220">
        <v>30881</v>
      </c>
      <c r="D31" s="220">
        <v>15644</v>
      </c>
      <c r="E31" s="221">
        <v>6560</v>
      </c>
      <c r="F31" s="221">
        <v>2719</v>
      </c>
      <c r="G31" s="221">
        <v>11147</v>
      </c>
      <c r="H31" s="221">
        <v>1672</v>
      </c>
      <c r="I31" s="221">
        <v>684</v>
      </c>
      <c r="J31" s="221">
        <v>0</v>
      </c>
      <c r="K31" s="221">
        <v>10435</v>
      </c>
      <c r="L31" s="221">
        <v>6324</v>
      </c>
      <c r="N31" s="218"/>
      <c r="O31" s="219"/>
      <c r="P31" s="218"/>
      <c r="Q31" s="218"/>
      <c r="R31" s="218"/>
      <c r="S31" s="218"/>
      <c r="T31" s="218"/>
      <c r="U31" s="218"/>
      <c r="V31" s="218"/>
      <c r="W31" s="218"/>
      <c r="X31" s="218"/>
      <c r="Y31" s="218"/>
      <c r="Z31" s="218"/>
    </row>
    <row r="32" spans="1:26" ht="30" customHeight="1" x14ac:dyDescent="0.25">
      <c r="A32" s="125" t="s">
        <v>841</v>
      </c>
      <c r="B32" s="220">
        <v>27615</v>
      </c>
      <c r="C32" s="220">
        <v>9057</v>
      </c>
      <c r="D32" s="220">
        <v>2825</v>
      </c>
      <c r="E32" s="221">
        <v>4988</v>
      </c>
      <c r="F32" s="221">
        <v>2405</v>
      </c>
      <c r="G32" s="221">
        <v>3821</v>
      </c>
      <c r="H32" s="221">
        <v>2925</v>
      </c>
      <c r="I32" s="221">
        <v>216</v>
      </c>
      <c r="J32" s="221">
        <v>0</v>
      </c>
      <c r="K32" s="221">
        <v>3872</v>
      </c>
      <c r="L32" s="221">
        <v>4655</v>
      </c>
      <c r="N32" s="218"/>
      <c r="O32" s="219"/>
      <c r="P32" s="218"/>
      <c r="Q32" s="218"/>
      <c r="R32" s="218"/>
      <c r="S32" s="218"/>
      <c r="T32" s="218"/>
      <c r="U32" s="218"/>
      <c r="V32" s="218"/>
      <c r="W32" s="218"/>
      <c r="X32" s="218"/>
      <c r="Y32" s="218"/>
      <c r="Z32" s="218"/>
    </row>
    <row r="33" spans="1:26" ht="30" customHeight="1" x14ac:dyDescent="0.25">
      <c r="A33" s="125" t="s">
        <v>842</v>
      </c>
      <c r="B33" s="220">
        <v>26773</v>
      </c>
      <c r="C33" s="220">
        <v>5898</v>
      </c>
      <c r="D33" s="220">
        <v>7097</v>
      </c>
      <c r="E33" s="221">
        <v>2630</v>
      </c>
      <c r="F33" s="221">
        <v>457</v>
      </c>
      <c r="G33" s="221">
        <v>3752</v>
      </c>
      <c r="H33" s="221">
        <v>104</v>
      </c>
      <c r="I33" s="221">
        <v>289</v>
      </c>
      <c r="J33" s="221">
        <v>173</v>
      </c>
      <c r="K33" s="221">
        <v>5933</v>
      </c>
      <c r="L33" s="221">
        <v>4632</v>
      </c>
      <c r="N33" s="218"/>
      <c r="O33" s="219"/>
      <c r="P33" s="218"/>
      <c r="Q33" s="218"/>
      <c r="R33" s="218"/>
      <c r="S33" s="218"/>
      <c r="T33" s="218"/>
      <c r="U33" s="218"/>
      <c r="V33" s="218"/>
      <c r="W33" s="218"/>
      <c r="X33" s="218"/>
      <c r="Y33" s="218"/>
      <c r="Z33" s="218"/>
    </row>
    <row r="34" spans="1:26" ht="30" customHeight="1" x14ac:dyDescent="0.25">
      <c r="A34" s="125" t="s">
        <v>843</v>
      </c>
      <c r="B34" s="220">
        <v>103916</v>
      </c>
      <c r="C34" s="220">
        <v>23368</v>
      </c>
      <c r="D34" s="220">
        <v>30107</v>
      </c>
      <c r="E34" s="221">
        <v>14100</v>
      </c>
      <c r="F34" s="221">
        <v>2283</v>
      </c>
      <c r="G34" s="221">
        <v>10860</v>
      </c>
      <c r="H34" s="221">
        <v>5709</v>
      </c>
      <c r="I34" s="221">
        <v>799</v>
      </c>
      <c r="J34" s="221">
        <v>4</v>
      </c>
      <c r="K34" s="221">
        <v>12082</v>
      </c>
      <c r="L34" s="221">
        <v>2316</v>
      </c>
      <c r="N34" s="218"/>
      <c r="O34" s="219"/>
      <c r="P34" s="218"/>
      <c r="Q34" s="218"/>
      <c r="R34" s="218"/>
      <c r="S34" s="218"/>
      <c r="T34" s="218"/>
      <c r="U34" s="218"/>
      <c r="V34" s="218"/>
      <c r="W34" s="218"/>
      <c r="X34" s="218"/>
      <c r="Y34" s="218"/>
      <c r="Z34" s="218"/>
    </row>
    <row r="35" spans="1:26" ht="30" customHeight="1" x14ac:dyDescent="0.25">
      <c r="A35" s="125" t="s">
        <v>844</v>
      </c>
      <c r="B35" s="220">
        <v>85239</v>
      </c>
      <c r="C35" s="220">
        <v>25349</v>
      </c>
      <c r="D35" s="220">
        <v>11534</v>
      </c>
      <c r="E35" s="221">
        <v>9042</v>
      </c>
      <c r="F35" s="221">
        <v>1681</v>
      </c>
      <c r="G35" s="221">
        <v>18956</v>
      </c>
      <c r="H35" s="221">
        <v>3762</v>
      </c>
      <c r="I35" s="221">
        <v>1426</v>
      </c>
      <c r="J35" s="221">
        <v>0</v>
      </c>
      <c r="K35" s="221">
        <v>5873</v>
      </c>
      <c r="L35" s="221">
        <v>9254</v>
      </c>
      <c r="N35" s="218"/>
      <c r="O35" s="219"/>
      <c r="P35" s="218"/>
      <c r="Q35" s="218"/>
      <c r="R35" s="218"/>
      <c r="S35" s="218"/>
      <c r="T35" s="218"/>
      <c r="U35" s="218"/>
      <c r="V35" s="218"/>
      <c r="W35" s="218"/>
      <c r="X35" s="218"/>
      <c r="Y35" s="218"/>
      <c r="Z35" s="218"/>
    </row>
    <row r="36" spans="1:26" ht="30" customHeight="1" x14ac:dyDescent="0.25">
      <c r="A36" s="125" t="s">
        <v>845</v>
      </c>
      <c r="B36" s="220">
        <v>181869</v>
      </c>
      <c r="C36" s="220">
        <v>53808</v>
      </c>
      <c r="D36" s="220">
        <v>32241</v>
      </c>
      <c r="E36" s="221">
        <v>24135</v>
      </c>
      <c r="F36" s="221">
        <v>7340</v>
      </c>
      <c r="G36" s="221">
        <v>8450</v>
      </c>
      <c r="H36" s="221">
        <v>23664</v>
      </c>
      <c r="I36" s="221">
        <v>1027</v>
      </c>
      <c r="J36" s="221">
        <v>0</v>
      </c>
      <c r="K36" s="221">
        <v>13158</v>
      </c>
      <c r="L36" s="221">
        <v>5314</v>
      </c>
      <c r="N36" s="218"/>
      <c r="O36" s="219"/>
      <c r="P36" s="218"/>
      <c r="Q36" s="218"/>
      <c r="R36" s="218"/>
      <c r="S36" s="218"/>
      <c r="T36" s="218"/>
      <c r="U36" s="218"/>
      <c r="V36" s="218"/>
      <c r="W36" s="218"/>
      <c r="X36" s="218"/>
      <c r="Y36" s="218"/>
      <c r="Z36" s="218"/>
    </row>
    <row r="37" spans="1:26" ht="30" customHeight="1" x14ac:dyDescent="0.25">
      <c r="A37" s="125" t="s">
        <v>846</v>
      </c>
      <c r="B37" s="220">
        <v>89714</v>
      </c>
      <c r="C37" s="220">
        <v>27163</v>
      </c>
      <c r="D37" s="220">
        <v>62549</v>
      </c>
      <c r="E37" s="221">
        <v>8975</v>
      </c>
      <c r="F37" s="221">
        <v>3000</v>
      </c>
      <c r="G37" s="221">
        <v>9423</v>
      </c>
      <c r="H37" s="221">
        <v>70410</v>
      </c>
      <c r="I37" s="221">
        <v>725</v>
      </c>
      <c r="J37" s="221">
        <v>2</v>
      </c>
      <c r="K37" s="221">
        <v>14034</v>
      </c>
      <c r="L37" s="221">
        <v>4962</v>
      </c>
      <c r="N37" s="218"/>
      <c r="O37" s="219"/>
      <c r="P37" s="218"/>
      <c r="Q37" s="218"/>
      <c r="R37" s="218"/>
      <c r="S37" s="218"/>
      <c r="T37" s="218"/>
      <c r="U37" s="218"/>
      <c r="V37" s="218"/>
      <c r="W37" s="218"/>
      <c r="X37" s="218"/>
      <c r="Y37" s="218"/>
      <c r="Z37" s="218"/>
    </row>
    <row r="38" spans="1:26" ht="30" customHeight="1" x14ac:dyDescent="0.25">
      <c r="A38" s="125" t="s">
        <v>847</v>
      </c>
      <c r="B38" s="220">
        <v>263702</v>
      </c>
      <c r="C38" s="220">
        <v>43642</v>
      </c>
      <c r="D38" s="220">
        <v>122562</v>
      </c>
      <c r="E38" s="221">
        <v>32089</v>
      </c>
      <c r="F38" s="221">
        <v>15722</v>
      </c>
      <c r="G38" s="221">
        <v>26867</v>
      </c>
      <c r="H38" s="221">
        <v>33503</v>
      </c>
      <c r="I38" s="221">
        <v>1770</v>
      </c>
      <c r="J38" s="221">
        <v>737</v>
      </c>
      <c r="K38" s="221">
        <v>20908</v>
      </c>
      <c r="L38" s="221">
        <v>22210</v>
      </c>
      <c r="N38" s="218"/>
      <c r="O38" s="219"/>
      <c r="P38" s="218"/>
      <c r="Q38" s="218"/>
      <c r="R38" s="218"/>
      <c r="S38" s="218"/>
      <c r="T38" s="218"/>
      <c r="U38" s="218"/>
      <c r="V38" s="218"/>
      <c r="W38" s="218"/>
      <c r="X38" s="218"/>
      <c r="Y38" s="218"/>
      <c r="Z38" s="218"/>
    </row>
    <row r="39" spans="1:26" ht="30" customHeight="1" x14ac:dyDescent="0.25">
      <c r="A39" s="125" t="s">
        <v>848</v>
      </c>
      <c r="B39" s="220">
        <v>35264</v>
      </c>
      <c r="C39" s="220">
        <v>15506</v>
      </c>
      <c r="D39" s="220">
        <v>1852</v>
      </c>
      <c r="E39" s="221">
        <v>4486</v>
      </c>
      <c r="F39" s="221">
        <v>2383</v>
      </c>
      <c r="G39" s="221">
        <v>4206</v>
      </c>
      <c r="H39" s="221">
        <v>1734</v>
      </c>
      <c r="I39" s="221">
        <v>381</v>
      </c>
      <c r="J39" s="221">
        <v>0</v>
      </c>
      <c r="K39" s="221">
        <v>2772</v>
      </c>
      <c r="L39" s="221">
        <v>2400</v>
      </c>
      <c r="N39" s="218"/>
      <c r="O39" s="219"/>
      <c r="P39" s="218"/>
      <c r="Q39" s="218"/>
      <c r="R39" s="218"/>
      <c r="S39" s="218"/>
      <c r="T39" s="218"/>
      <c r="U39" s="218"/>
      <c r="V39" s="218"/>
      <c r="W39" s="218"/>
      <c r="X39" s="218"/>
      <c r="Y39" s="218"/>
      <c r="Z39" s="218"/>
    </row>
    <row r="40" spans="1:26" ht="30" customHeight="1" x14ac:dyDescent="0.25">
      <c r="A40" s="125" t="s">
        <v>849</v>
      </c>
      <c r="B40" s="220">
        <v>39466</v>
      </c>
      <c r="C40" s="220">
        <v>14499</v>
      </c>
      <c r="D40" s="220">
        <v>1339</v>
      </c>
      <c r="E40" s="221">
        <v>5944</v>
      </c>
      <c r="F40" s="221">
        <v>1281</v>
      </c>
      <c r="G40" s="221">
        <v>4532</v>
      </c>
      <c r="H40" s="221">
        <v>2868</v>
      </c>
      <c r="I40" s="221">
        <v>370</v>
      </c>
      <c r="J40" s="221">
        <v>0</v>
      </c>
      <c r="K40" s="221">
        <v>919</v>
      </c>
      <c r="L40" s="221">
        <v>1441</v>
      </c>
      <c r="N40" s="218"/>
      <c r="O40" s="219"/>
      <c r="P40" s="218"/>
      <c r="Q40" s="218"/>
      <c r="R40" s="218"/>
      <c r="S40" s="218"/>
      <c r="T40" s="218"/>
      <c r="U40" s="218"/>
      <c r="V40" s="218"/>
      <c r="W40" s="218"/>
      <c r="X40" s="218"/>
      <c r="Y40" s="218"/>
      <c r="Z40" s="218"/>
    </row>
    <row r="41" spans="1:26" ht="30" customHeight="1" x14ac:dyDescent="0.25">
      <c r="A41" s="125" t="s">
        <v>850</v>
      </c>
      <c r="B41" s="220">
        <v>114528</v>
      </c>
      <c r="C41" s="220">
        <v>27518</v>
      </c>
      <c r="D41" s="220">
        <v>14866</v>
      </c>
      <c r="E41" s="221">
        <v>12810</v>
      </c>
      <c r="F41" s="221">
        <v>5689</v>
      </c>
      <c r="G41" s="221">
        <v>14323</v>
      </c>
      <c r="H41" s="221">
        <v>29502</v>
      </c>
      <c r="I41" s="221">
        <v>908</v>
      </c>
      <c r="J41" s="221">
        <v>119</v>
      </c>
      <c r="K41" s="221">
        <v>25876</v>
      </c>
      <c r="L41" s="221">
        <v>3463</v>
      </c>
      <c r="N41" s="218"/>
      <c r="O41" s="219"/>
      <c r="P41" s="218"/>
      <c r="Q41" s="218"/>
      <c r="R41" s="218"/>
      <c r="S41" s="218"/>
      <c r="T41" s="218"/>
      <c r="U41" s="218"/>
      <c r="V41" s="218"/>
      <c r="W41" s="218"/>
      <c r="X41" s="218"/>
      <c r="Y41" s="218"/>
      <c r="Z41" s="218"/>
    </row>
    <row r="42" spans="1:26" ht="30" customHeight="1" x14ac:dyDescent="0.25">
      <c r="A42" s="156" t="s">
        <v>851</v>
      </c>
      <c r="B42" s="220">
        <v>77118</v>
      </c>
      <c r="C42" s="220">
        <v>30155</v>
      </c>
      <c r="D42" s="220">
        <v>19002</v>
      </c>
      <c r="E42" s="221">
        <v>8040</v>
      </c>
      <c r="F42" s="221">
        <v>3137</v>
      </c>
      <c r="G42" s="221">
        <v>9373</v>
      </c>
      <c r="H42" s="221">
        <v>41603</v>
      </c>
      <c r="I42" s="221">
        <v>892</v>
      </c>
      <c r="J42" s="221">
        <v>85</v>
      </c>
      <c r="K42" s="221">
        <v>9031</v>
      </c>
      <c r="L42" s="221">
        <v>7535</v>
      </c>
      <c r="N42" s="218"/>
      <c r="O42" s="219"/>
      <c r="P42" s="218"/>
      <c r="Q42" s="218"/>
      <c r="R42" s="218"/>
      <c r="S42" s="218"/>
      <c r="T42" s="218"/>
      <c r="U42" s="218"/>
      <c r="V42" s="218"/>
      <c r="W42" s="218"/>
      <c r="X42" s="218"/>
      <c r="Y42" s="218"/>
      <c r="Z42" s="218"/>
    </row>
  </sheetData>
  <mergeCells count="21">
    <mergeCell ref="A9:A14"/>
    <mergeCell ref="B9:C9"/>
    <mergeCell ref="D9:D11"/>
    <mergeCell ref="E9:L9"/>
    <mergeCell ref="B10:B11"/>
    <mergeCell ref="C10:C11"/>
    <mergeCell ref="B12:C12"/>
    <mergeCell ref="D12:D14"/>
    <mergeCell ref="E12:J12"/>
    <mergeCell ref="B13:B14"/>
    <mergeCell ref="L13:L14"/>
    <mergeCell ref="L10:L12"/>
    <mergeCell ref="K10:K12"/>
    <mergeCell ref="K13:K14"/>
    <mergeCell ref="C13:C14"/>
    <mergeCell ref="G10:H10"/>
    <mergeCell ref="G13:H13"/>
    <mergeCell ref="E13:F13"/>
    <mergeCell ref="E10:F10"/>
    <mergeCell ref="I13:J13"/>
    <mergeCell ref="I10:J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D0CF0-FA71-4E8E-ADFE-F8AB98202555}">
  <dimension ref="A1:G70"/>
  <sheetViews>
    <sheetView zoomScaleNormal="100" workbookViewId="0">
      <selection sqref="A1:B1"/>
    </sheetView>
  </sheetViews>
  <sheetFormatPr defaultColWidth="8.85546875" defaultRowHeight="15" x14ac:dyDescent="0.25"/>
  <cols>
    <col min="1" max="1" width="4.5703125" style="153" customWidth="1"/>
    <col min="2" max="2" width="124.5703125" style="153" customWidth="1"/>
    <col min="3" max="3" width="55.28515625" style="153" customWidth="1"/>
    <col min="4" max="4" width="8.85546875" style="153"/>
    <col min="5" max="5" width="10.7109375" style="153" customWidth="1"/>
    <col min="6" max="6" width="13" style="153" customWidth="1"/>
    <col min="7" max="16384" width="8.85546875" style="153"/>
  </cols>
  <sheetData>
    <row r="1" spans="1:7" x14ac:dyDescent="0.25">
      <c r="A1" s="246" t="s">
        <v>853</v>
      </c>
      <c r="B1" s="246"/>
    </row>
    <row r="2" spans="1:7" x14ac:dyDescent="0.25">
      <c r="A2" s="252" t="s">
        <v>854</v>
      </c>
      <c r="B2" s="252"/>
    </row>
    <row r="4" spans="1:7" ht="15" customHeight="1" x14ac:dyDescent="0.25">
      <c r="A4" s="10" t="s">
        <v>726</v>
      </c>
      <c r="B4" s="49"/>
      <c r="C4" s="32"/>
      <c r="D4" s="1"/>
      <c r="E4" s="1"/>
      <c r="F4" s="1"/>
    </row>
    <row r="5" spans="1:7" ht="15" customHeight="1" x14ac:dyDescent="0.25">
      <c r="A5" s="11" t="s">
        <v>908</v>
      </c>
      <c r="B5" s="1"/>
      <c r="C5" s="9"/>
      <c r="D5" s="1"/>
      <c r="E5" s="1"/>
      <c r="F5" s="1"/>
    </row>
    <row r="6" spans="1:7" ht="15" customHeight="1" x14ac:dyDescent="0.25">
      <c r="A6" s="247" t="s">
        <v>912</v>
      </c>
      <c r="B6" s="247"/>
      <c r="C6" s="9"/>
      <c r="D6" s="1"/>
      <c r="E6" s="1"/>
      <c r="F6" s="1"/>
    </row>
    <row r="7" spans="1:7" ht="15" customHeight="1" x14ac:dyDescent="0.25">
      <c r="A7" s="167"/>
      <c r="B7" s="193" t="s">
        <v>891</v>
      </c>
      <c r="C7" s="9"/>
      <c r="D7" s="1"/>
      <c r="E7" s="1"/>
      <c r="F7" s="1"/>
    </row>
    <row r="8" spans="1:7" ht="15" customHeight="1" x14ac:dyDescent="0.25">
      <c r="A8" s="1"/>
      <c r="B8" s="1"/>
      <c r="C8" s="99"/>
      <c r="D8" s="1"/>
      <c r="E8" s="1"/>
      <c r="F8" s="1"/>
    </row>
    <row r="9" spans="1:7" ht="60.75" customHeight="1" x14ac:dyDescent="0.25">
      <c r="A9" s="195"/>
      <c r="B9" s="250" t="s">
        <v>892</v>
      </c>
      <c r="C9" s="251"/>
      <c r="D9" s="77" t="s">
        <v>893</v>
      </c>
      <c r="E9" s="77" t="s">
        <v>894</v>
      </c>
      <c r="F9" s="77" t="s">
        <v>895</v>
      </c>
      <c r="G9" s="37"/>
    </row>
    <row r="10" spans="1:7" ht="20.100000000000001" customHeight="1" x14ac:dyDescent="0.25">
      <c r="A10" s="85"/>
      <c r="B10" s="86" t="s">
        <v>881</v>
      </c>
      <c r="C10" s="85"/>
      <c r="D10" s="108">
        <f>D11+D13+D17+D21+D24+D32</f>
        <v>1113028</v>
      </c>
      <c r="E10" s="108">
        <v>100</v>
      </c>
      <c r="F10" s="108">
        <f>F13+F17+F24+F32</f>
        <v>168.04999999999998</v>
      </c>
    </row>
    <row r="11" spans="1:7" ht="15" customHeight="1" x14ac:dyDescent="0.25">
      <c r="A11" s="97" t="s">
        <v>789</v>
      </c>
      <c r="B11" s="96" t="s">
        <v>790</v>
      </c>
      <c r="C11" s="98" t="s">
        <v>791</v>
      </c>
      <c r="D11" s="4">
        <v>12</v>
      </c>
      <c r="E11" s="4">
        <v>0</v>
      </c>
      <c r="F11" s="4">
        <v>0</v>
      </c>
    </row>
    <row r="12" spans="1:7" ht="15" customHeight="1" x14ac:dyDescent="0.25">
      <c r="A12" s="100">
        <v>42</v>
      </c>
      <c r="B12" s="13" t="s">
        <v>58</v>
      </c>
      <c r="C12" s="13" t="s">
        <v>59</v>
      </c>
      <c r="D12" s="38">
        <v>12</v>
      </c>
      <c r="E12" s="38">
        <v>0</v>
      </c>
      <c r="F12" s="38">
        <v>0</v>
      </c>
    </row>
    <row r="13" spans="1:7" ht="15" customHeight="1" x14ac:dyDescent="0.25">
      <c r="A13" s="3" t="s">
        <v>84</v>
      </c>
      <c r="B13" s="6" t="s">
        <v>863</v>
      </c>
      <c r="C13" s="3" t="s">
        <v>85</v>
      </c>
      <c r="D13" s="4">
        <f>SUM(D14:D16)</f>
        <v>25</v>
      </c>
      <c r="E13" s="4">
        <f>SUM(E14:E16)</f>
        <v>0</v>
      </c>
      <c r="F13" s="4">
        <f>SUM(F14:F16)</f>
        <v>0</v>
      </c>
    </row>
    <row r="14" spans="1:7" ht="15" customHeight="1" x14ac:dyDescent="0.25">
      <c r="A14" s="5">
        <v>58</v>
      </c>
      <c r="B14" s="8" t="s">
        <v>86</v>
      </c>
      <c r="C14" s="8" t="s">
        <v>87</v>
      </c>
      <c r="D14" s="5">
        <v>5</v>
      </c>
      <c r="E14" s="5">
        <v>0</v>
      </c>
      <c r="F14" s="5">
        <v>0</v>
      </c>
    </row>
    <row r="15" spans="1:7" ht="15" customHeight="1" x14ac:dyDescent="0.25">
      <c r="A15" s="5">
        <v>68</v>
      </c>
      <c r="B15" s="9" t="s">
        <v>106</v>
      </c>
      <c r="C15" s="9" t="s">
        <v>107</v>
      </c>
      <c r="D15" s="5">
        <v>2</v>
      </c>
      <c r="E15" s="5">
        <v>0</v>
      </c>
      <c r="F15" s="5">
        <v>0</v>
      </c>
    </row>
    <row r="16" spans="1:7" ht="15" customHeight="1" x14ac:dyDescent="0.25">
      <c r="A16" s="5">
        <v>96</v>
      </c>
      <c r="B16" s="9" t="s">
        <v>162</v>
      </c>
      <c r="C16" s="9" t="s">
        <v>163</v>
      </c>
      <c r="D16" s="5">
        <v>18</v>
      </c>
      <c r="E16" s="5">
        <v>0</v>
      </c>
      <c r="F16" s="5">
        <v>0</v>
      </c>
    </row>
    <row r="17" spans="1:6" ht="15" customHeight="1" x14ac:dyDescent="0.25">
      <c r="A17" s="3" t="s">
        <v>357</v>
      </c>
      <c r="B17" s="6" t="s">
        <v>358</v>
      </c>
      <c r="C17" s="3" t="s">
        <v>359</v>
      </c>
      <c r="D17" s="4">
        <f>SUM(D18:D20)</f>
        <v>1080865</v>
      </c>
      <c r="E17" s="4">
        <f>SUM(E18:E20)</f>
        <v>97.11</v>
      </c>
      <c r="F17" s="4">
        <f>SUM(F18:F20)</f>
        <v>163.19999999999999</v>
      </c>
    </row>
    <row r="18" spans="1:6" ht="15" customHeight="1" x14ac:dyDescent="0.25">
      <c r="A18" s="5">
        <v>180</v>
      </c>
      <c r="B18" s="8" t="s">
        <v>347</v>
      </c>
      <c r="C18" s="8" t="s">
        <v>348</v>
      </c>
      <c r="D18" s="5">
        <v>355441</v>
      </c>
      <c r="E18" s="38">
        <v>31.93</v>
      </c>
      <c r="F18" s="5">
        <v>53.67</v>
      </c>
    </row>
    <row r="19" spans="1:6" ht="15" customHeight="1" x14ac:dyDescent="0.25">
      <c r="A19" s="5">
        <v>181</v>
      </c>
      <c r="B19" s="8" t="s">
        <v>349</v>
      </c>
      <c r="C19" s="8" t="s">
        <v>350</v>
      </c>
      <c r="D19" s="5">
        <v>647213</v>
      </c>
      <c r="E19" s="38">
        <v>58.15</v>
      </c>
      <c r="F19" s="5">
        <v>97.72</v>
      </c>
    </row>
    <row r="20" spans="1:6" ht="15" customHeight="1" x14ac:dyDescent="0.25">
      <c r="A20" s="5">
        <v>182</v>
      </c>
      <c r="B20" s="8" t="s">
        <v>351</v>
      </c>
      <c r="C20" s="8" t="s">
        <v>352</v>
      </c>
      <c r="D20" s="5">
        <v>78211</v>
      </c>
      <c r="E20" s="38">
        <v>7.03</v>
      </c>
      <c r="F20" s="5">
        <v>11.81</v>
      </c>
    </row>
    <row r="21" spans="1:6" ht="15" customHeight="1" x14ac:dyDescent="0.25">
      <c r="A21" s="105" t="s">
        <v>522</v>
      </c>
      <c r="B21" s="6" t="s">
        <v>915</v>
      </c>
      <c r="C21" s="104" t="s">
        <v>523</v>
      </c>
      <c r="D21" s="92">
        <f>SUM(D22:D23)</f>
        <v>8</v>
      </c>
      <c r="E21" s="92">
        <f>SUM(E22:E23)</f>
        <v>0</v>
      </c>
      <c r="F21" s="92">
        <f>SUM(F22:F23)</f>
        <v>0</v>
      </c>
    </row>
    <row r="22" spans="1:6" ht="15" customHeight="1" x14ac:dyDescent="0.25">
      <c r="A22" s="5">
        <v>257</v>
      </c>
      <c r="B22" s="9" t="s">
        <v>510</v>
      </c>
      <c r="C22" s="9" t="s">
        <v>511</v>
      </c>
      <c r="D22" s="5">
        <v>5</v>
      </c>
      <c r="E22" s="5">
        <v>0</v>
      </c>
      <c r="F22" s="5">
        <v>0</v>
      </c>
    </row>
    <row r="23" spans="1:6" ht="15" customHeight="1" x14ac:dyDescent="0.25">
      <c r="A23" s="5">
        <v>259</v>
      </c>
      <c r="B23" s="9" t="s">
        <v>514</v>
      </c>
      <c r="C23" s="9" t="s">
        <v>515</v>
      </c>
      <c r="D23" s="5">
        <v>3</v>
      </c>
      <c r="E23" s="5">
        <v>0</v>
      </c>
      <c r="F23" s="5">
        <v>0</v>
      </c>
    </row>
    <row r="24" spans="1:6" ht="15" customHeight="1" x14ac:dyDescent="0.25">
      <c r="A24" s="3" t="s">
        <v>564</v>
      </c>
      <c r="B24" s="6" t="s">
        <v>877</v>
      </c>
      <c r="C24" s="3" t="s">
        <v>565</v>
      </c>
      <c r="D24" s="4">
        <f>SUM(D25:D31)</f>
        <v>4586</v>
      </c>
      <c r="E24" s="4">
        <f>SUM(E25:E31)</f>
        <v>0.42000000000000004</v>
      </c>
      <c r="F24" s="4">
        <f>SUM(F25:F31)</f>
        <v>0.69</v>
      </c>
    </row>
    <row r="25" spans="1:6" ht="15" customHeight="1" x14ac:dyDescent="0.25">
      <c r="A25" s="5">
        <v>271</v>
      </c>
      <c r="B25" s="8" t="s">
        <v>540</v>
      </c>
      <c r="C25" s="8" t="s">
        <v>541</v>
      </c>
      <c r="D25" s="5">
        <v>1189</v>
      </c>
      <c r="E25" s="5">
        <v>0.11</v>
      </c>
      <c r="F25" s="5">
        <v>0.18</v>
      </c>
    </row>
    <row r="26" spans="1:6" ht="15" customHeight="1" x14ac:dyDescent="0.25">
      <c r="A26" s="5">
        <v>274</v>
      </c>
      <c r="B26" s="8" t="s">
        <v>546</v>
      </c>
      <c r="C26" s="8" t="s">
        <v>547</v>
      </c>
      <c r="D26" s="5">
        <v>21</v>
      </c>
      <c r="E26" s="5">
        <v>0</v>
      </c>
      <c r="F26" s="5">
        <v>0</v>
      </c>
    </row>
    <row r="27" spans="1:6" ht="15" customHeight="1" x14ac:dyDescent="0.25">
      <c r="A27" s="5">
        <v>276</v>
      </c>
      <c r="B27" s="8" t="s">
        <v>550</v>
      </c>
      <c r="C27" s="8" t="s">
        <v>551</v>
      </c>
      <c r="D27" s="5">
        <v>306</v>
      </c>
      <c r="E27" s="5">
        <v>0.03</v>
      </c>
      <c r="F27" s="5">
        <v>0.05</v>
      </c>
    </row>
    <row r="28" spans="1:6" ht="15" customHeight="1" x14ac:dyDescent="0.25">
      <c r="A28" s="5">
        <v>277</v>
      </c>
      <c r="B28" s="8" t="s">
        <v>554</v>
      </c>
      <c r="C28" s="8" t="s">
        <v>555</v>
      </c>
      <c r="D28" s="5">
        <v>1</v>
      </c>
      <c r="E28" s="5">
        <v>0</v>
      </c>
      <c r="F28" s="5">
        <v>0</v>
      </c>
    </row>
    <row r="29" spans="1:6" ht="15" customHeight="1" x14ac:dyDescent="0.25">
      <c r="A29" s="5">
        <v>280</v>
      </c>
      <c r="B29" s="8" t="s">
        <v>560</v>
      </c>
      <c r="C29" s="8" t="s">
        <v>561</v>
      </c>
      <c r="D29" s="5">
        <v>1</v>
      </c>
      <c r="E29" s="5">
        <v>0</v>
      </c>
      <c r="F29" s="5">
        <v>0</v>
      </c>
    </row>
    <row r="30" spans="1:6" ht="15" customHeight="1" x14ac:dyDescent="0.25">
      <c r="A30" s="5">
        <v>281</v>
      </c>
      <c r="B30" s="8" t="s">
        <v>562</v>
      </c>
      <c r="C30" s="8" t="s">
        <v>563</v>
      </c>
      <c r="D30" s="5">
        <v>3058</v>
      </c>
      <c r="E30" s="5">
        <v>0.28000000000000003</v>
      </c>
      <c r="F30" s="5">
        <v>0.46</v>
      </c>
    </row>
    <row r="31" spans="1:6" ht="15" customHeight="1" x14ac:dyDescent="0.25">
      <c r="A31" s="5">
        <v>288</v>
      </c>
      <c r="B31" s="8" t="s">
        <v>578</v>
      </c>
      <c r="C31" s="8" t="s">
        <v>579</v>
      </c>
      <c r="D31" s="5">
        <v>10</v>
      </c>
      <c r="E31" s="5">
        <v>0</v>
      </c>
      <c r="F31" s="5">
        <v>0</v>
      </c>
    </row>
    <row r="32" spans="1:6" ht="15" customHeight="1" x14ac:dyDescent="0.25">
      <c r="A32" s="3" t="s">
        <v>601</v>
      </c>
      <c r="B32" s="6" t="s">
        <v>878</v>
      </c>
      <c r="C32" s="3" t="s">
        <v>602</v>
      </c>
      <c r="D32" s="4">
        <v>27532</v>
      </c>
      <c r="E32" s="4">
        <v>2.48</v>
      </c>
      <c r="F32" s="4">
        <v>4.16</v>
      </c>
    </row>
    <row r="33" spans="1:6" ht="15" customHeight="1" x14ac:dyDescent="0.25">
      <c r="A33" s="5">
        <v>290</v>
      </c>
      <c r="B33" s="8" t="s">
        <v>582</v>
      </c>
      <c r="C33" s="8" t="s">
        <v>583</v>
      </c>
      <c r="D33" s="5">
        <v>27532</v>
      </c>
      <c r="E33" s="5">
        <v>2.48</v>
      </c>
      <c r="F33" s="5">
        <v>4.16</v>
      </c>
    </row>
    <row r="34" spans="1:6" ht="20.100000000000001" customHeight="1" x14ac:dyDescent="0.25">
      <c r="A34" s="85"/>
      <c r="B34" s="109" t="s">
        <v>902</v>
      </c>
      <c r="C34" s="109"/>
      <c r="D34" s="109">
        <f>D35+D37+D41+D45+D48+D55</f>
        <v>347817</v>
      </c>
      <c r="E34" s="110">
        <v>100</v>
      </c>
      <c r="F34" s="109">
        <f>F37+F41+F48+F55</f>
        <v>101.76000000000002</v>
      </c>
    </row>
    <row r="35" spans="1:6" ht="15" customHeight="1" x14ac:dyDescent="0.25">
      <c r="A35" s="97" t="s">
        <v>789</v>
      </c>
      <c r="B35" s="36" t="s">
        <v>790</v>
      </c>
      <c r="C35" s="36" t="s">
        <v>791</v>
      </c>
      <c r="D35" s="36">
        <v>12</v>
      </c>
      <c r="E35" s="82">
        <v>0</v>
      </c>
      <c r="F35" s="36">
        <v>0</v>
      </c>
    </row>
    <row r="36" spans="1:6" ht="15" customHeight="1" x14ac:dyDescent="0.25">
      <c r="A36" s="100">
        <v>42</v>
      </c>
      <c r="B36" s="101" t="s">
        <v>58</v>
      </c>
      <c r="C36" s="101" t="s">
        <v>59</v>
      </c>
      <c r="D36" s="101">
        <v>12</v>
      </c>
      <c r="E36" s="83">
        <v>0</v>
      </c>
      <c r="F36" s="101">
        <v>0</v>
      </c>
    </row>
    <row r="37" spans="1:6" ht="15" customHeight="1" x14ac:dyDescent="0.25">
      <c r="A37" s="3" t="s">
        <v>84</v>
      </c>
      <c r="B37" s="6" t="s">
        <v>863</v>
      </c>
      <c r="C37" s="3" t="s">
        <v>85</v>
      </c>
      <c r="D37" s="4">
        <f>SUM(D38:D40)</f>
        <v>25</v>
      </c>
      <c r="E37" s="4">
        <f>SUM(E38:E40)</f>
        <v>0.01</v>
      </c>
      <c r="F37" s="4">
        <f>SUM(F38:F40)</f>
        <v>0.01</v>
      </c>
    </row>
    <row r="38" spans="1:6" ht="15" customHeight="1" x14ac:dyDescent="0.25">
      <c r="A38" s="5">
        <v>58</v>
      </c>
      <c r="B38" s="8" t="s">
        <v>86</v>
      </c>
      <c r="C38" s="8" t="s">
        <v>87</v>
      </c>
      <c r="D38" s="5">
        <v>5</v>
      </c>
      <c r="E38" s="5">
        <v>0</v>
      </c>
      <c r="F38" s="5">
        <v>0</v>
      </c>
    </row>
    <row r="39" spans="1:6" ht="15" customHeight="1" x14ac:dyDescent="0.25">
      <c r="A39" s="5">
        <v>68</v>
      </c>
      <c r="B39" s="9" t="s">
        <v>106</v>
      </c>
      <c r="C39" s="9" t="s">
        <v>107</v>
      </c>
      <c r="D39" s="5">
        <v>2</v>
      </c>
      <c r="E39" s="5">
        <v>0</v>
      </c>
      <c r="F39" s="5">
        <v>0</v>
      </c>
    </row>
    <row r="40" spans="1:6" ht="15" customHeight="1" x14ac:dyDescent="0.25">
      <c r="A40" s="5">
        <v>96</v>
      </c>
      <c r="B40" s="9" t="s">
        <v>162</v>
      </c>
      <c r="C40" s="9" t="s">
        <v>163</v>
      </c>
      <c r="D40" s="5">
        <v>18</v>
      </c>
      <c r="E40" s="5">
        <v>0.01</v>
      </c>
      <c r="F40" s="5">
        <v>0.01</v>
      </c>
    </row>
    <row r="41" spans="1:6" ht="15" customHeight="1" x14ac:dyDescent="0.25">
      <c r="A41" s="3" t="s">
        <v>357</v>
      </c>
      <c r="B41" s="6" t="s">
        <v>358</v>
      </c>
      <c r="C41" s="3" t="s">
        <v>359</v>
      </c>
      <c r="D41" s="4">
        <f>SUM(D42:D44)</f>
        <v>341136</v>
      </c>
      <c r="E41" s="4">
        <f>SUM(E42:E44)</f>
        <v>98.07</v>
      </c>
      <c r="F41" s="4">
        <f>SUM(F42:F44)</f>
        <v>99.820000000000007</v>
      </c>
    </row>
    <row r="42" spans="1:6" ht="15" customHeight="1" x14ac:dyDescent="0.25">
      <c r="A42" s="5">
        <v>180</v>
      </c>
      <c r="B42" s="8" t="s">
        <v>347</v>
      </c>
      <c r="C42" s="8" t="s">
        <v>348</v>
      </c>
      <c r="D42" s="5">
        <v>143451</v>
      </c>
      <c r="E42" s="5">
        <v>41.24</v>
      </c>
      <c r="F42" s="5">
        <v>41.98</v>
      </c>
    </row>
    <row r="43" spans="1:6" ht="15" customHeight="1" x14ac:dyDescent="0.25">
      <c r="A43" s="5">
        <v>181</v>
      </c>
      <c r="B43" s="8" t="s">
        <v>349</v>
      </c>
      <c r="C43" s="8" t="s">
        <v>350</v>
      </c>
      <c r="D43" s="5">
        <v>184075</v>
      </c>
      <c r="E43" s="5">
        <v>52.92</v>
      </c>
      <c r="F43" s="5">
        <v>53.86</v>
      </c>
    </row>
    <row r="44" spans="1:6" ht="15" customHeight="1" x14ac:dyDescent="0.25">
      <c r="A44" s="5">
        <v>182</v>
      </c>
      <c r="B44" s="8" t="s">
        <v>351</v>
      </c>
      <c r="C44" s="8" t="s">
        <v>352</v>
      </c>
      <c r="D44" s="5">
        <v>13610</v>
      </c>
      <c r="E44" s="5">
        <v>3.91</v>
      </c>
      <c r="F44" s="5">
        <v>3.98</v>
      </c>
    </row>
    <row r="45" spans="1:6" ht="15" customHeight="1" x14ac:dyDescent="0.25">
      <c r="A45" s="103" t="s">
        <v>522</v>
      </c>
      <c r="B45" s="6" t="s">
        <v>915</v>
      </c>
      <c r="C45" s="104" t="s">
        <v>523</v>
      </c>
      <c r="D45" s="92">
        <f>SUM(D46:D47)</f>
        <v>8</v>
      </c>
      <c r="E45" s="92">
        <f>SUM(E46:E47)</f>
        <v>0</v>
      </c>
      <c r="F45" s="92">
        <f>SUM(F46:F47)</f>
        <v>0</v>
      </c>
    </row>
    <row r="46" spans="1:6" ht="15" customHeight="1" x14ac:dyDescent="0.25">
      <c r="A46" s="211">
        <v>257</v>
      </c>
      <c r="B46" s="212" t="s">
        <v>510</v>
      </c>
      <c r="C46" s="156" t="s">
        <v>511</v>
      </c>
      <c r="D46" s="5">
        <v>5</v>
      </c>
      <c r="E46" s="5">
        <v>0</v>
      </c>
      <c r="F46" s="5">
        <v>0</v>
      </c>
    </row>
    <row r="47" spans="1:6" ht="15" customHeight="1" x14ac:dyDescent="0.25">
      <c r="A47" s="211">
        <v>259</v>
      </c>
      <c r="B47" s="212" t="s">
        <v>514</v>
      </c>
      <c r="C47" s="156" t="s">
        <v>515</v>
      </c>
      <c r="D47" s="5">
        <v>3</v>
      </c>
      <c r="E47" s="5">
        <v>0</v>
      </c>
      <c r="F47" s="5">
        <v>0</v>
      </c>
    </row>
    <row r="48" spans="1:6" ht="15" customHeight="1" x14ac:dyDescent="0.25">
      <c r="A48" s="3" t="s">
        <v>564</v>
      </c>
      <c r="B48" s="6" t="s">
        <v>877</v>
      </c>
      <c r="C48" s="3" t="s">
        <v>565</v>
      </c>
      <c r="D48" s="4">
        <f>SUM(D49:D54)</f>
        <v>1499</v>
      </c>
      <c r="E48" s="4">
        <f>SUM(E49:E54)</f>
        <v>0.43000000000000005</v>
      </c>
      <c r="F48" s="4">
        <f>SUM(F49:F54)</f>
        <v>0.43000000000000005</v>
      </c>
    </row>
    <row r="49" spans="1:6" ht="15" customHeight="1" x14ac:dyDescent="0.25">
      <c r="A49" s="5">
        <v>271</v>
      </c>
      <c r="B49" s="8" t="s">
        <v>540</v>
      </c>
      <c r="C49" s="8" t="s">
        <v>541</v>
      </c>
      <c r="D49" s="5">
        <v>1135</v>
      </c>
      <c r="E49" s="5">
        <v>0.33</v>
      </c>
      <c r="F49" s="5">
        <v>0.33</v>
      </c>
    </row>
    <row r="50" spans="1:6" ht="15" customHeight="1" x14ac:dyDescent="0.25">
      <c r="A50" s="5">
        <v>276</v>
      </c>
      <c r="B50" s="8" t="s">
        <v>550</v>
      </c>
      <c r="C50" s="8" t="s">
        <v>551</v>
      </c>
      <c r="D50" s="5">
        <v>306</v>
      </c>
      <c r="E50" s="5">
        <v>0.09</v>
      </c>
      <c r="F50" s="5">
        <v>0.09</v>
      </c>
    </row>
    <row r="51" spans="1:6" ht="15" customHeight="1" x14ac:dyDescent="0.25">
      <c r="A51" s="5">
        <v>277</v>
      </c>
      <c r="B51" s="8" t="s">
        <v>554</v>
      </c>
      <c r="C51" s="8" t="s">
        <v>555</v>
      </c>
      <c r="D51" s="5">
        <v>1</v>
      </c>
      <c r="E51" s="5">
        <v>0</v>
      </c>
      <c r="F51" s="5">
        <v>0</v>
      </c>
    </row>
    <row r="52" spans="1:6" ht="15" customHeight="1" x14ac:dyDescent="0.25">
      <c r="A52" s="5">
        <v>280</v>
      </c>
      <c r="B52" s="8" t="s">
        <v>560</v>
      </c>
      <c r="C52" s="8" t="s">
        <v>561</v>
      </c>
      <c r="D52" s="5">
        <v>1</v>
      </c>
      <c r="E52" s="5">
        <v>0</v>
      </c>
      <c r="F52" s="5">
        <v>0</v>
      </c>
    </row>
    <row r="53" spans="1:6" ht="15" customHeight="1" x14ac:dyDescent="0.25">
      <c r="A53" s="5">
        <v>281</v>
      </c>
      <c r="B53" s="8" t="s">
        <v>562</v>
      </c>
      <c r="C53" s="8" t="s">
        <v>563</v>
      </c>
      <c r="D53" s="5">
        <v>46</v>
      </c>
      <c r="E53" s="5">
        <v>0.01</v>
      </c>
      <c r="F53" s="5">
        <v>0.01</v>
      </c>
    </row>
    <row r="54" spans="1:6" ht="15" customHeight="1" x14ac:dyDescent="0.25">
      <c r="A54" s="5">
        <v>288</v>
      </c>
      <c r="B54" s="8" t="s">
        <v>578</v>
      </c>
      <c r="C54" s="8" t="s">
        <v>579</v>
      </c>
      <c r="D54" s="5">
        <v>10</v>
      </c>
      <c r="E54" s="5">
        <v>0</v>
      </c>
      <c r="F54" s="5">
        <v>0</v>
      </c>
    </row>
    <row r="55" spans="1:6" ht="15" customHeight="1" x14ac:dyDescent="0.25">
      <c r="A55" s="3" t="s">
        <v>601</v>
      </c>
      <c r="B55" s="6" t="s">
        <v>878</v>
      </c>
      <c r="C55" s="3" t="s">
        <v>602</v>
      </c>
      <c r="D55" s="4">
        <v>5137</v>
      </c>
      <c r="E55" s="4">
        <v>1.48</v>
      </c>
      <c r="F55" s="4">
        <v>1.5</v>
      </c>
    </row>
    <row r="56" spans="1:6" ht="15" customHeight="1" x14ac:dyDescent="0.25">
      <c r="A56" s="5">
        <v>290</v>
      </c>
      <c r="B56" s="8" t="s">
        <v>582</v>
      </c>
      <c r="C56" s="8" t="s">
        <v>583</v>
      </c>
      <c r="D56" s="5">
        <v>5137</v>
      </c>
      <c r="E56" s="5">
        <v>1.48</v>
      </c>
      <c r="F56" s="5">
        <v>1.5</v>
      </c>
    </row>
    <row r="57" spans="1:6" ht="20.100000000000001" customHeight="1" x14ac:dyDescent="0.25">
      <c r="A57" s="85"/>
      <c r="B57" s="111" t="s">
        <v>654</v>
      </c>
      <c r="C57" s="85"/>
      <c r="D57" s="108">
        <f>D58+D62+D66</f>
        <v>761614</v>
      </c>
      <c r="E57" s="108">
        <f>E58+E62+E66</f>
        <v>100</v>
      </c>
      <c r="F57" s="108">
        <f>F58+F62+F66</f>
        <v>237.59</v>
      </c>
    </row>
    <row r="58" spans="1:6" ht="15" customHeight="1" x14ac:dyDescent="0.25">
      <c r="A58" s="3" t="s">
        <v>357</v>
      </c>
      <c r="B58" s="6" t="s">
        <v>358</v>
      </c>
      <c r="C58" s="3" t="s">
        <v>359</v>
      </c>
      <c r="D58" s="4">
        <f>SUM(D59:D61)</f>
        <v>736132</v>
      </c>
      <c r="E58" s="4">
        <v>96.65</v>
      </c>
      <c r="F58" s="4">
        <f>SUM(F59:F61)</f>
        <v>229.63</v>
      </c>
    </row>
    <row r="59" spans="1:6" ht="15" customHeight="1" x14ac:dyDescent="0.25">
      <c r="A59" s="5">
        <v>180</v>
      </c>
      <c r="B59" s="8" t="s">
        <v>347</v>
      </c>
      <c r="C59" s="8" t="s">
        <v>348</v>
      </c>
      <c r="D59" s="5">
        <v>210071</v>
      </c>
      <c r="E59" s="5">
        <v>27.58</v>
      </c>
      <c r="F59" s="5">
        <v>65.53</v>
      </c>
    </row>
    <row r="60" spans="1:6" ht="15" customHeight="1" x14ac:dyDescent="0.25">
      <c r="A60" s="5">
        <v>181</v>
      </c>
      <c r="B60" s="8" t="s">
        <v>349</v>
      </c>
      <c r="C60" s="8" t="s">
        <v>350</v>
      </c>
      <c r="D60" s="5">
        <v>462114</v>
      </c>
      <c r="E60" s="5">
        <v>60.68</v>
      </c>
      <c r="F60" s="5">
        <v>144.15</v>
      </c>
    </row>
    <row r="61" spans="1:6" ht="15" customHeight="1" x14ac:dyDescent="0.25">
      <c r="A61" s="5">
        <v>182</v>
      </c>
      <c r="B61" s="8" t="s">
        <v>351</v>
      </c>
      <c r="C61" s="8" t="s">
        <v>352</v>
      </c>
      <c r="D61" s="5">
        <v>63947</v>
      </c>
      <c r="E61" s="5">
        <v>8.4</v>
      </c>
      <c r="F61" s="5">
        <v>19.95</v>
      </c>
    </row>
    <row r="62" spans="1:6" ht="15" customHeight="1" x14ac:dyDescent="0.25">
      <c r="A62" s="3" t="s">
        <v>564</v>
      </c>
      <c r="B62" s="6" t="s">
        <v>877</v>
      </c>
      <c r="C62" s="3" t="s">
        <v>565</v>
      </c>
      <c r="D62" s="4">
        <f>SUM(D63:D65)</f>
        <v>3087</v>
      </c>
      <c r="E62" s="4">
        <f>SUM(E63:E65)</f>
        <v>0.41000000000000003</v>
      </c>
      <c r="F62" s="4">
        <f>SUM(F63:F65)</f>
        <v>0.97</v>
      </c>
    </row>
    <row r="63" spans="1:6" ht="15" customHeight="1" x14ac:dyDescent="0.25">
      <c r="A63" s="5">
        <v>271</v>
      </c>
      <c r="B63" s="8" t="s">
        <v>540</v>
      </c>
      <c r="C63" s="8" t="s">
        <v>541</v>
      </c>
      <c r="D63" s="5">
        <v>54</v>
      </c>
      <c r="E63" s="5">
        <v>0.01</v>
      </c>
      <c r="F63" s="5">
        <v>0.02</v>
      </c>
    </row>
    <row r="64" spans="1:6" ht="15" customHeight="1" x14ac:dyDescent="0.25">
      <c r="A64" s="5">
        <v>274</v>
      </c>
      <c r="B64" s="8" t="s">
        <v>546</v>
      </c>
      <c r="C64" s="8" t="s">
        <v>547</v>
      </c>
      <c r="D64" s="5">
        <v>21</v>
      </c>
      <c r="E64" s="5">
        <v>0</v>
      </c>
      <c r="F64" s="5">
        <v>0.01</v>
      </c>
    </row>
    <row r="65" spans="1:6" ht="15" customHeight="1" x14ac:dyDescent="0.25">
      <c r="A65" s="5">
        <v>281</v>
      </c>
      <c r="B65" s="8" t="s">
        <v>562</v>
      </c>
      <c r="C65" s="8" t="s">
        <v>563</v>
      </c>
      <c r="D65" s="5">
        <v>3012</v>
      </c>
      <c r="E65" s="5">
        <v>0.4</v>
      </c>
      <c r="F65" s="5">
        <v>0.94</v>
      </c>
    </row>
    <row r="66" spans="1:6" ht="15" customHeight="1" x14ac:dyDescent="0.25">
      <c r="A66" s="3" t="s">
        <v>601</v>
      </c>
      <c r="B66" s="6" t="s">
        <v>878</v>
      </c>
      <c r="C66" s="3" t="s">
        <v>602</v>
      </c>
      <c r="D66" s="4">
        <v>22395</v>
      </c>
      <c r="E66" s="4">
        <v>2.94</v>
      </c>
      <c r="F66" s="4">
        <v>6.99</v>
      </c>
    </row>
    <row r="67" spans="1:6" ht="15" customHeight="1" x14ac:dyDescent="0.25">
      <c r="A67" s="5">
        <v>290</v>
      </c>
      <c r="B67" s="8" t="s">
        <v>582</v>
      </c>
      <c r="C67" s="8" t="s">
        <v>583</v>
      </c>
      <c r="D67" s="5">
        <v>22395</v>
      </c>
      <c r="E67" s="5">
        <v>2.94</v>
      </c>
      <c r="F67" s="5">
        <v>6.99</v>
      </c>
    </row>
    <row r="68" spans="1:6" ht="15" customHeight="1" x14ac:dyDescent="0.25"/>
    <row r="69" spans="1:6" ht="15" customHeight="1" x14ac:dyDescent="0.25"/>
    <row r="70" spans="1:6" ht="15" customHeight="1" x14ac:dyDescent="0.25"/>
  </sheetData>
  <mergeCells count="4">
    <mergeCell ref="A1:B1"/>
    <mergeCell ref="A2:B2"/>
    <mergeCell ref="A6:B6"/>
    <mergeCell ref="B9:C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7C2FD1-0661-4DF9-A0A7-9D25670E31F5}">
  <dimension ref="A1:R42"/>
  <sheetViews>
    <sheetView workbookViewId="0"/>
  </sheetViews>
  <sheetFormatPr defaultRowHeight="15" x14ac:dyDescent="0.25"/>
  <cols>
    <col min="1" max="1" width="46.85546875" customWidth="1"/>
    <col min="2" max="2" width="16.5703125" customWidth="1"/>
    <col min="3" max="3" width="17.85546875" customWidth="1"/>
    <col min="4" max="4" width="18.42578125" customWidth="1"/>
    <col min="5" max="5" width="14.42578125" customWidth="1"/>
    <col min="6" max="6" width="16.5703125" customWidth="1"/>
    <col min="7" max="7" width="15" customWidth="1"/>
    <col min="8" max="8" width="13" customWidth="1"/>
  </cols>
  <sheetData>
    <row r="1" spans="1:18" x14ac:dyDescent="0.25">
      <c r="A1" s="10" t="s">
        <v>853</v>
      </c>
    </row>
    <row r="2" spans="1:18" x14ac:dyDescent="0.25">
      <c r="A2" s="11" t="s">
        <v>854</v>
      </c>
    </row>
    <row r="3" spans="1:18" x14ac:dyDescent="0.25">
      <c r="A3" s="11"/>
    </row>
    <row r="4" spans="1:18" x14ac:dyDescent="0.25">
      <c r="A4" s="157" t="s">
        <v>856</v>
      </c>
    </row>
    <row r="5" spans="1:18" x14ac:dyDescent="0.25">
      <c r="A5" s="11" t="s">
        <v>855</v>
      </c>
      <c r="B5" s="49"/>
      <c r="C5" s="50"/>
      <c r="D5" s="50"/>
    </row>
    <row r="6" spans="1:18" x14ac:dyDescent="0.25">
      <c r="A6" s="165" t="s">
        <v>861</v>
      </c>
      <c r="B6" s="7"/>
      <c r="C6" s="50"/>
      <c r="D6" s="50"/>
    </row>
    <row r="7" spans="1:18" x14ac:dyDescent="0.25">
      <c r="A7" s="51" t="s">
        <v>857</v>
      </c>
      <c r="B7" s="52"/>
      <c r="C7" s="53"/>
      <c r="D7" s="53"/>
    </row>
    <row r="8" spans="1:18" x14ac:dyDescent="0.25">
      <c r="A8" s="1"/>
      <c r="B8" s="1"/>
      <c r="C8" s="50"/>
      <c r="D8" s="50"/>
    </row>
    <row r="9" spans="1:18" ht="15" customHeight="1" x14ac:dyDescent="0.25">
      <c r="A9" s="240" t="s">
        <v>824</v>
      </c>
      <c r="B9" s="242" t="s">
        <v>688</v>
      </c>
      <c r="C9" s="242"/>
      <c r="D9" s="242"/>
      <c r="E9" s="242" t="s">
        <v>689</v>
      </c>
      <c r="F9" s="242"/>
      <c r="G9" s="239" t="s">
        <v>690</v>
      </c>
      <c r="H9" s="239" t="s">
        <v>691</v>
      </c>
    </row>
    <row r="10" spans="1:18" ht="15" customHeight="1" x14ac:dyDescent="0.25">
      <c r="A10" s="241"/>
      <c r="B10" s="243" t="s">
        <v>692</v>
      </c>
      <c r="C10" s="243"/>
      <c r="D10" s="244" t="s">
        <v>693</v>
      </c>
      <c r="E10" s="245" t="s">
        <v>694</v>
      </c>
      <c r="F10" s="244" t="s">
        <v>695</v>
      </c>
      <c r="G10" s="239"/>
      <c r="H10" s="239"/>
    </row>
    <row r="11" spans="1:18" ht="28.5" customHeight="1" x14ac:dyDescent="0.25">
      <c r="A11" s="241"/>
      <c r="B11" s="142" t="s">
        <v>696</v>
      </c>
      <c r="C11" s="142" t="s">
        <v>697</v>
      </c>
      <c r="D11" s="244"/>
      <c r="E11" s="245"/>
      <c r="F11" s="244"/>
      <c r="G11" s="239"/>
      <c r="H11" s="239"/>
    </row>
    <row r="12" spans="1:18" ht="15" customHeight="1" x14ac:dyDescent="0.25">
      <c r="A12" s="241"/>
      <c r="B12" s="237" t="s">
        <v>698</v>
      </c>
      <c r="C12" s="237"/>
      <c r="D12" s="237"/>
      <c r="E12" s="237" t="s">
        <v>699</v>
      </c>
      <c r="F12" s="237"/>
      <c r="G12" s="239"/>
      <c r="H12" s="239"/>
    </row>
    <row r="13" spans="1:18" ht="13.5" customHeight="1" x14ac:dyDescent="0.25">
      <c r="A13" s="241"/>
      <c r="B13" s="238" t="s">
        <v>700</v>
      </c>
      <c r="C13" s="238"/>
      <c r="D13" s="236" t="s">
        <v>701</v>
      </c>
      <c r="E13" s="238" t="s">
        <v>702</v>
      </c>
      <c r="F13" s="236" t="s">
        <v>703</v>
      </c>
      <c r="G13" s="236" t="s">
        <v>704</v>
      </c>
      <c r="H13" s="236" t="s">
        <v>705</v>
      </c>
    </row>
    <row r="14" spans="1:18" ht="15" customHeight="1" x14ac:dyDescent="0.25">
      <c r="A14" s="241"/>
      <c r="B14" s="143" t="s">
        <v>706</v>
      </c>
      <c r="C14" s="143" t="s">
        <v>707</v>
      </c>
      <c r="D14" s="236"/>
      <c r="E14" s="238"/>
      <c r="F14" s="236"/>
      <c r="G14" s="236"/>
      <c r="H14" s="236"/>
    </row>
    <row r="15" spans="1:18" ht="20.100000000000001" customHeight="1" x14ac:dyDescent="0.25">
      <c r="A15" s="144" t="s">
        <v>822</v>
      </c>
      <c r="B15" s="161">
        <f t="shared" ref="B15:H15" si="0">B16+B25</f>
        <v>23696399</v>
      </c>
      <c r="C15" s="161">
        <f t="shared" si="0"/>
        <v>8647992</v>
      </c>
      <c r="D15" s="161">
        <f t="shared" si="0"/>
        <v>13289352</v>
      </c>
      <c r="E15" s="161">
        <f t="shared" si="0"/>
        <v>295082</v>
      </c>
      <c r="F15" s="161">
        <f t="shared" si="0"/>
        <v>2814727</v>
      </c>
      <c r="G15" s="161">
        <f t="shared" si="0"/>
        <v>333564</v>
      </c>
      <c r="H15" s="161">
        <f t="shared" si="0"/>
        <v>59678</v>
      </c>
      <c r="J15" s="118"/>
      <c r="K15" s="120"/>
      <c r="L15" s="118"/>
      <c r="M15" s="118"/>
      <c r="N15" s="118"/>
      <c r="O15" s="118"/>
      <c r="P15" s="118"/>
      <c r="Q15" s="118"/>
      <c r="R15" s="118"/>
    </row>
    <row r="16" spans="1:18" ht="20.100000000000001" customHeight="1" x14ac:dyDescent="0.25">
      <c r="A16" s="129" t="s">
        <v>823</v>
      </c>
      <c r="B16" s="162">
        <f t="shared" ref="B16:H16" si="1">SUM(B17:B24)</f>
        <v>11357114</v>
      </c>
      <c r="C16" s="162">
        <f t="shared" si="1"/>
        <v>4243666</v>
      </c>
      <c r="D16" s="162">
        <f t="shared" si="1"/>
        <v>5099323</v>
      </c>
      <c r="E16" s="162">
        <f t="shared" si="1"/>
        <v>95279</v>
      </c>
      <c r="F16" s="162">
        <f t="shared" si="1"/>
        <v>1126250</v>
      </c>
      <c r="G16" s="162">
        <f t="shared" si="1"/>
        <v>169673</v>
      </c>
      <c r="H16" s="162">
        <f t="shared" si="1"/>
        <v>42095</v>
      </c>
      <c r="J16" s="118"/>
      <c r="K16" s="120"/>
      <c r="L16" s="118"/>
      <c r="M16" s="118"/>
      <c r="N16" s="118"/>
      <c r="O16" s="118"/>
      <c r="P16" s="118"/>
      <c r="Q16" s="118"/>
      <c r="R16" s="118"/>
    </row>
    <row r="17" spans="1:18" ht="30" customHeight="1" x14ac:dyDescent="0.25">
      <c r="A17" s="125" t="s">
        <v>797</v>
      </c>
      <c r="B17" s="54">
        <v>657736</v>
      </c>
      <c r="C17" s="55">
        <v>272728</v>
      </c>
      <c r="D17" s="55">
        <v>879557</v>
      </c>
      <c r="E17">
        <v>3426</v>
      </c>
      <c r="F17">
        <v>122845</v>
      </c>
      <c r="G17">
        <v>13184</v>
      </c>
      <c r="H17">
        <v>225</v>
      </c>
      <c r="J17" s="119"/>
      <c r="K17" s="121"/>
      <c r="L17" s="119"/>
      <c r="M17" s="119"/>
      <c r="N17" s="119"/>
      <c r="O17" s="119"/>
      <c r="P17" s="119"/>
      <c r="Q17" s="119"/>
      <c r="R17" s="119"/>
    </row>
    <row r="18" spans="1:18" ht="30" customHeight="1" x14ac:dyDescent="0.25">
      <c r="A18" s="125" t="s">
        <v>798</v>
      </c>
      <c r="B18" s="54">
        <v>652224</v>
      </c>
      <c r="C18" s="55">
        <v>152208</v>
      </c>
      <c r="D18" s="55">
        <v>214842</v>
      </c>
      <c r="E18">
        <v>2211</v>
      </c>
      <c r="F18">
        <v>27043</v>
      </c>
      <c r="G18">
        <v>2741</v>
      </c>
      <c r="H18">
        <v>1919</v>
      </c>
      <c r="J18" s="119"/>
      <c r="K18" s="121"/>
      <c r="L18" s="119"/>
      <c r="M18" s="119"/>
      <c r="N18" s="119"/>
      <c r="O18" s="119"/>
      <c r="P18" s="119"/>
      <c r="Q18" s="119"/>
      <c r="R18" s="119"/>
    </row>
    <row r="19" spans="1:18" ht="30" customHeight="1" x14ac:dyDescent="0.25">
      <c r="A19" s="125" t="s">
        <v>799</v>
      </c>
      <c r="B19" s="54">
        <v>446432</v>
      </c>
      <c r="C19" s="55">
        <v>210419</v>
      </c>
      <c r="D19" s="55">
        <v>191606</v>
      </c>
      <c r="E19">
        <v>2058</v>
      </c>
      <c r="F19">
        <v>44814</v>
      </c>
      <c r="G19">
        <v>1474</v>
      </c>
      <c r="H19">
        <v>0</v>
      </c>
      <c r="J19" s="119"/>
      <c r="K19" s="121"/>
      <c r="L19" s="119"/>
      <c r="M19" s="119"/>
      <c r="N19" s="119"/>
      <c r="O19" s="119"/>
      <c r="P19" s="119"/>
      <c r="Q19" s="119"/>
      <c r="R19" s="119"/>
    </row>
    <row r="20" spans="1:18" ht="30" customHeight="1" x14ac:dyDescent="0.25">
      <c r="A20" s="125" t="s">
        <v>800</v>
      </c>
      <c r="B20" s="54">
        <v>1076741</v>
      </c>
      <c r="C20" s="55">
        <v>398189</v>
      </c>
      <c r="D20" s="55">
        <v>556945</v>
      </c>
      <c r="E20">
        <v>13507</v>
      </c>
      <c r="F20">
        <v>109070</v>
      </c>
      <c r="G20">
        <v>12383</v>
      </c>
      <c r="H20">
        <v>7219</v>
      </c>
      <c r="J20" s="119"/>
      <c r="K20" s="121"/>
      <c r="L20" s="119"/>
      <c r="M20" s="119"/>
      <c r="N20" s="119"/>
      <c r="O20" s="119"/>
      <c r="P20" s="119"/>
      <c r="Q20" s="119"/>
      <c r="R20" s="119"/>
    </row>
    <row r="21" spans="1:18" ht="30" customHeight="1" x14ac:dyDescent="0.25">
      <c r="A21" s="125" t="s">
        <v>801</v>
      </c>
      <c r="B21" s="54">
        <v>593058</v>
      </c>
      <c r="C21" s="55">
        <v>164513</v>
      </c>
      <c r="D21" s="55">
        <v>689759</v>
      </c>
      <c r="E21">
        <v>3861</v>
      </c>
      <c r="F21">
        <v>59585</v>
      </c>
      <c r="G21">
        <v>5240</v>
      </c>
      <c r="H21">
        <v>0</v>
      </c>
      <c r="J21" s="119"/>
      <c r="K21" s="121"/>
      <c r="L21" s="119"/>
      <c r="M21" s="119"/>
      <c r="N21" s="119"/>
      <c r="O21" s="119"/>
      <c r="P21" s="119"/>
      <c r="Q21" s="119"/>
      <c r="R21" s="119"/>
    </row>
    <row r="22" spans="1:18" ht="30" customHeight="1" x14ac:dyDescent="0.25">
      <c r="A22" s="125" t="s">
        <v>802</v>
      </c>
      <c r="B22" s="54">
        <v>1811378</v>
      </c>
      <c r="C22" s="55">
        <v>652788</v>
      </c>
      <c r="D22" s="55">
        <v>664872</v>
      </c>
      <c r="E22">
        <v>7858</v>
      </c>
      <c r="F22">
        <v>108144</v>
      </c>
      <c r="G22">
        <v>13234</v>
      </c>
      <c r="H22">
        <v>401</v>
      </c>
      <c r="J22" s="119"/>
      <c r="K22" s="121"/>
      <c r="L22" s="119"/>
      <c r="M22" s="119"/>
      <c r="N22" s="119"/>
      <c r="O22" s="119"/>
      <c r="P22" s="119"/>
      <c r="Q22" s="119"/>
      <c r="R22" s="119"/>
    </row>
    <row r="23" spans="1:18" ht="30" customHeight="1" x14ac:dyDescent="0.25">
      <c r="A23" s="125" t="s">
        <v>803</v>
      </c>
      <c r="B23" s="54">
        <v>970399</v>
      </c>
      <c r="C23" s="55">
        <v>383215</v>
      </c>
      <c r="D23" s="55">
        <v>449828</v>
      </c>
      <c r="E23">
        <v>31570</v>
      </c>
      <c r="F23">
        <v>337568</v>
      </c>
      <c r="G23">
        <v>35062</v>
      </c>
      <c r="H23">
        <v>9424</v>
      </c>
      <c r="J23" s="119"/>
      <c r="K23" s="121"/>
      <c r="L23" s="119"/>
      <c r="M23" s="119"/>
      <c r="N23" s="119"/>
      <c r="O23" s="119"/>
      <c r="P23" s="119"/>
      <c r="Q23" s="119"/>
      <c r="R23" s="119"/>
    </row>
    <row r="24" spans="1:18" ht="30" customHeight="1" x14ac:dyDescent="0.25">
      <c r="A24" s="125" t="s">
        <v>804</v>
      </c>
      <c r="B24" s="54">
        <v>5149146</v>
      </c>
      <c r="C24" s="55">
        <v>2009606</v>
      </c>
      <c r="D24" s="55">
        <v>1451914</v>
      </c>
      <c r="E24">
        <v>30788</v>
      </c>
      <c r="F24">
        <v>317181</v>
      </c>
      <c r="G24">
        <v>86355</v>
      </c>
      <c r="H24">
        <v>22907</v>
      </c>
      <c r="J24" s="119"/>
      <c r="K24" s="121"/>
      <c r="L24" s="119"/>
      <c r="M24" s="119"/>
      <c r="N24" s="119"/>
      <c r="O24" s="119"/>
      <c r="P24" s="119"/>
      <c r="Q24" s="119"/>
      <c r="R24" s="119"/>
    </row>
    <row r="25" spans="1:18" ht="20.100000000000001" customHeight="1" x14ac:dyDescent="0.25">
      <c r="A25" s="127" t="s">
        <v>687</v>
      </c>
      <c r="B25" s="163">
        <f>SUM(B26:B42)</f>
        <v>12339285</v>
      </c>
      <c r="C25" s="164">
        <f t="shared" ref="C25:H25" si="2">SUM(C26:C42)</f>
        <v>4404326</v>
      </c>
      <c r="D25" s="164">
        <f t="shared" si="2"/>
        <v>8190029</v>
      </c>
      <c r="E25" s="164">
        <f t="shared" si="2"/>
        <v>199803</v>
      </c>
      <c r="F25" s="164">
        <f t="shared" si="2"/>
        <v>1688477</v>
      </c>
      <c r="G25" s="164">
        <f t="shared" si="2"/>
        <v>163891</v>
      </c>
      <c r="H25" s="164">
        <f t="shared" si="2"/>
        <v>17583</v>
      </c>
      <c r="J25" s="118"/>
      <c r="K25" s="120"/>
      <c r="L25" s="118"/>
      <c r="M25" s="118"/>
      <c r="N25" s="118"/>
      <c r="O25" s="118"/>
      <c r="P25" s="118"/>
      <c r="Q25" s="118"/>
      <c r="R25" s="118"/>
    </row>
    <row r="26" spans="1:18" ht="30" customHeight="1" x14ac:dyDescent="0.25">
      <c r="A26" s="125" t="s">
        <v>805</v>
      </c>
      <c r="B26" s="123">
        <v>1048802</v>
      </c>
      <c r="C26" s="123">
        <v>328121</v>
      </c>
      <c r="D26" s="123">
        <v>611242</v>
      </c>
      <c r="E26" s="123">
        <v>15543</v>
      </c>
      <c r="F26" s="123">
        <v>232307</v>
      </c>
      <c r="G26" s="123">
        <v>0</v>
      </c>
      <c r="H26" s="122">
        <v>0</v>
      </c>
      <c r="J26" s="119"/>
      <c r="K26" s="121"/>
      <c r="L26" s="119"/>
      <c r="M26" s="119"/>
      <c r="N26" s="119"/>
      <c r="O26" s="119"/>
      <c r="P26" s="119"/>
      <c r="Q26" s="119"/>
      <c r="R26" s="119"/>
    </row>
    <row r="27" spans="1:18" ht="30" customHeight="1" x14ac:dyDescent="0.25">
      <c r="A27" s="125" t="s">
        <v>806</v>
      </c>
      <c r="B27" s="123">
        <v>563332</v>
      </c>
      <c r="C27" s="123">
        <v>207068</v>
      </c>
      <c r="D27" s="123">
        <v>293426</v>
      </c>
      <c r="E27" s="123">
        <v>14443</v>
      </c>
      <c r="F27" s="123">
        <v>93983</v>
      </c>
      <c r="G27" s="123">
        <v>5185</v>
      </c>
      <c r="H27" s="122">
        <v>0</v>
      </c>
      <c r="J27" s="119"/>
      <c r="K27" s="121"/>
      <c r="L27" s="119"/>
      <c r="M27" s="119"/>
      <c r="N27" s="119"/>
      <c r="O27" s="119"/>
      <c r="P27" s="119"/>
      <c r="Q27" s="119"/>
      <c r="R27" s="119"/>
    </row>
    <row r="28" spans="1:18" ht="30" customHeight="1" x14ac:dyDescent="0.25">
      <c r="A28" s="125" t="s">
        <v>807</v>
      </c>
      <c r="B28" s="123">
        <v>594350</v>
      </c>
      <c r="C28" s="123">
        <v>320346</v>
      </c>
      <c r="D28" s="123">
        <v>304160</v>
      </c>
      <c r="E28" s="123">
        <v>9213</v>
      </c>
      <c r="F28" s="123">
        <v>98666</v>
      </c>
      <c r="G28" s="123">
        <v>3309</v>
      </c>
      <c r="H28" s="122">
        <v>2337</v>
      </c>
      <c r="J28" s="119"/>
      <c r="K28" s="121"/>
      <c r="L28" s="119"/>
      <c r="M28" s="119"/>
      <c r="N28" s="119"/>
      <c r="O28" s="119"/>
      <c r="P28" s="119"/>
      <c r="Q28" s="119"/>
      <c r="R28" s="119"/>
    </row>
    <row r="29" spans="1:18" ht="30" customHeight="1" x14ac:dyDescent="0.25">
      <c r="A29" s="125" t="s">
        <v>808</v>
      </c>
      <c r="B29" s="123">
        <v>444465</v>
      </c>
      <c r="C29" s="123">
        <v>169955</v>
      </c>
      <c r="D29" s="123">
        <v>266013</v>
      </c>
      <c r="E29" s="123">
        <v>2948</v>
      </c>
      <c r="F29" s="123">
        <v>98465</v>
      </c>
      <c r="G29" s="123">
        <v>10075</v>
      </c>
      <c r="H29" s="122">
        <v>1314</v>
      </c>
      <c r="J29" s="119"/>
      <c r="K29" s="121"/>
      <c r="L29" s="119"/>
      <c r="M29" s="119"/>
      <c r="N29" s="119"/>
      <c r="O29" s="119"/>
      <c r="P29" s="119"/>
      <c r="Q29" s="119"/>
      <c r="R29" s="119"/>
    </row>
    <row r="30" spans="1:18" ht="30" customHeight="1" x14ac:dyDescent="0.25">
      <c r="A30" s="125" t="s">
        <v>809</v>
      </c>
      <c r="B30" s="123">
        <v>1170210</v>
      </c>
      <c r="C30" s="123">
        <v>365211</v>
      </c>
      <c r="D30" s="123">
        <v>379321</v>
      </c>
      <c r="E30" s="123">
        <v>2445</v>
      </c>
      <c r="F30" s="123">
        <v>31304</v>
      </c>
      <c r="G30" s="123">
        <v>37203</v>
      </c>
      <c r="H30" s="122">
        <v>168</v>
      </c>
      <c r="J30" s="119"/>
      <c r="K30" s="121"/>
      <c r="L30" s="119"/>
      <c r="M30" s="119"/>
      <c r="N30" s="119"/>
      <c r="O30" s="119"/>
      <c r="P30" s="119"/>
      <c r="Q30" s="119"/>
      <c r="R30" s="119"/>
    </row>
    <row r="31" spans="1:18" ht="30" customHeight="1" x14ac:dyDescent="0.25">
      <c r="A31" s="125" t="s">
        <v>810</v>
      </c>
      <c r="B31" s="123">
        <v>672462</v>
      </c>
      <c r="C31" s="123">
        <v>221733</v>
      </c>
      <c r="D31" s="123">
        <v>515940</v>
      </c>
      <c r="E31" s="123">
        <v>12588</v>
      </c>
      <c r="F31" s="123">
        <v>48991</v>
      </c>
      <c r="G31" s="123">
        <v>8572</v>
      </c>
      <c r="H31" s="122">
        <v>0</v>
      </c>
      <c r="J31" s="119"/>
      <c r="K31" s="121"/>
      <c r="L31" s="119"/>
      <c r="M31" s="119"/>
      <c r="N31" s="119"/>
      <c r="O31" s="119"/>
      <c r="P31" s="119"/>
      <c r="Q31" s="119"/>
      <c r="R31" s="119"/>
    </row>
    <row r="32" spans="1:18" ht="30" customHeight="1" x14ac:dyDescent="0.25">
      <c r="A32" s="125" t="s">
        <v>811</v>
      </c>
      <c r="B32" s="123">
        <v>411673</v>
      </c>
      <c r="C32" s="123">
        <v>87309</v>
      </c>
      <c r="D32" s="123">
        <v>149278</v>
      </c>
      <c r="E32" s="123">
        <v>8504</v>
      </c>
      <c r="F32" s="123">
        <v>46626</v>
      </c>
      <c r="G32" s="123">
        <v>2202</v>
      </c>
      <c r="H32" s="122">
        <v>0</v>
      </c>
      <c r="J32" s="119"/>
      <c r="K32" s="121"/>
      <c r="L32" s="119"/>
      <c r="M32" s="119"/>
      <c r="N32" s="119"/>
      <c r="O32" s="119"/>
      <c r="P32" s="119"/>
      <c r="Q32" s="119"/>
      <c r="R32" s="119"/>
    </row>
    <row r="33" spans="1:18" ht="30" customHeight="1" x14ac:dyDescent="0.25">
      <c r="A33" s="125" t="s">
        <v>812</v>
      </c>
      <c r="B33" s="123">
        <v>421844</v>
      </c>
      <c r="C33" s="123">
        <v>78949</v>
      </c>
      <c r="D33" s="123">
        <v>214244</v>
      </c>
      <c r="E33" s="123">
        <v>2503</v>
      </c>
      <c r="F33" s="123">
        <v>39446</v>
      </c>
      <c r="G33" s="123">
        <v>21832</v>
      </c>
      <c r="H33" s="122">
        <v>0</v>
      </c>
      <c r="J33" s="119"/>
      <c r="K33" s="121"/>
      <c r="L33" s="119"/>
      <c r="M33" s="119"/>
      <c r="N33" s="119"/>
      <c r="O33" s="119"/>
      <c r="P33" s="119"/>
      <c r="Q33" s="119"/>
      <c r="R33" s="119"/>
    </row>
    <row r="34" spans="1:18" ht="30" customHeight="1" x14ac:dyDescent="0.25">
      <c r="A34" s="125" t="s">
        <v>813</v>
      </c>
      <c r="B34" s="123">
        <v>895198</v>
      </c>
      <c r="C34" s="123">
        <v>407926</v>
      </c>
      <c r="D34" s="123">
        <v>783937</v>
      </c>
      <c r="E34" s="123">
        <v>4466</v>
      </c>
      <c r="F34" s="123">
        <v>95874</v>
      </c>
      <c r="G34" s="123">
        <v>2178</v>
      </c>
      <c r="H34" s="122">
        <v>0</v>
      </c>
      <c r="J34" s="119"/>
      <c r="K34" s="121"/>
      <c r="L34" s="119"/>
      <c r="M34" s="119"/>
      <c r="N34" s="119"/>
      <c r="O34" s="119"/>
      <c r="P34" s="119"/>
      <c r="Q34" s="119"/>
      <c r="R34" s="119"/>
    </row>
    <row r="35" spans="1:18" ht="30" customHeight="1" x14ac:dyDescent="0.25">
      <c r="A35" s="125" t="s">
        <v>814</v>
      </c>
      <c r="B35" s="123">
        <v>632660</v>
      </c>
      <c r="C35" s="123">
        <v>222752</v>
      </c>
      <c r="D35" s="123">
        <v>338462</v>
      </c>
      <c r="E35" s="123">
        <v>412</v>
      </c>
      <c r="F35" s="123">
        <v>1449</v>
      </c>
      <c r="G35" s="123">
        <v>10572</v>
      </c>
      <c r="H35" s="122">
        <v>4233</v>
      </c>
      <c r="J35" s="119"/>
      <c r="K35" s="121"/>
      <c r="L35" s="119"/>
      <c r="M35" s="119"/>
      <c r="N35" s="119"/>
      <c r="O35" s="119"/>
      <c r="P35" s="119"/>
      <c r="Q35" s="119"/>
      <c r="R35" s="119"/>
    </row>
    <row r="36" spans="1:18" ht="30" customHeight="1" x14ac:dyDescent="0.25">
      <c r="A36" s="125" t="s">
        <v>815</v>
      </c>
      <c r="B36" s="123">
        <v>1030264</v>
      </c>
      <c r="C36" s="123">
        <v>464134</v>
      </c>
      <c r="D36" s="123">
        <v>1496879</v>
      </c>
      <c r="E36" s="123">
        <v>11016</v>
      </c>
      <c r="F36" s="123">
        <v>268216</v>
      </c>
      <c r="G36" s="123">
        <v>28918</v>
      </c>
      <c r="H36" s="122">
        <v>0</v>
      </c>
      <c r="J36" s="119"/>
      <c r="K36" s="121"/>
      <c r="L36" s="119"/>
      <c r="M36" s="119"/>
      <c r="N36" s="119"/>
      <c r="O36" s="119"/>
      <c r="P36" s="119"/>
      <c r="Q36" s="119"/>
      <c r="R36" s="119"/>
    </row>
    <row r="37" spans="1:18" ht="30" customHeight="1" x14ac:dyDescent="0.25">
      <c r="A37" s="125" t="s">
        <v>816</v>
      </c>
      <c r="B37" s="123">
        <v>830973</v>
      </c>
      <c r="C37" s="123">
        <v>320820</v>
      </c>
      <c r="D37" s="123">
        <v>884741</v>
      </c>
      <c r="E37" s="123">
        <v>631</v>
      </c>
      <c r="F37" s="123">
        <v>34658</v>
      </c>
      <c r="G37" s="123">
        <v>1168</v>
      </c>
      <c r="H37" s="122">
        <v>1685</v>
      </c>
      <c r="J37" s="119"/>
      <c r="K37" s="121"/>
      <c r="L37" s="119"/>
      <c r="M37" s="119"/>
      <c r="N37" s="119"/>
      <c r="O37" s="119"/>
      <c r="P37" s="119"/>
      <c r="Q37" s="119"/>
      <c r="R37" s="119"/>
    </row>
    <row r="38" spans="1:18" ht="30" customHeight="1" x14ac:dyDescent="0.25">
      <c r="A38" s="125" t="s">
        <v>817</v>
      </c>
      <c r="B38" s="123">
        <v>1434355</v>
      </c>
      <c r="C38" s="123">
        <v>423144</v>
      </c>
      <c r="D38" s="123">
        <v>710296</v>
      </c>
      <c r="E38" s="123">
        <v>81439</v>
      </c>
      <c r="F38" s="123">
        <v>380755</v>
      </c>
      <c r="G38" s="123">
        <v>17126</v>
      </c>
      <c r="H38" s="122">
        <v>7782</v>
      </c>
      <c r="J38" s="119"/>
      <c r="K38" s="121"/>
      <c r="L38" s="119"/>
      <c r="M38" s="119"/>
      <c r="N38" s="119"/>
      <c r="O38" s="119"/>
      <c r="P38" s="119"/>
      <c r="Q38" s="119"/>
      <c r="R38" s="119"/>
    </row>
    <row r="39" spans="1:18" ht="30" customHeight="1" x14ac:dyDescent="0.25">
      <c r="A39" s="125" t="s">
        <v>818</v>
      </c>
      <c r="B39" s="123">
        <v>319014</v>
      </c>
      <c r="C39" s="123">
        <v>119703</v>
      </c>
      <c r="D39" s="123">
        <v>412766</v>
      </c>
      <c r="E39" s="123">
        <v>1010</v>
      </c>
      <c r="F39" s="123">
        <v>19003</v>
      </c>
      <c r="G39" s="123">
        <v>0</v>
      </c>
      <c r="H39" s="122">
        <v>0</v>
      </c>
      <c r="J39" s="119"/>
      <c r="K39" s="121"/>
      <c r="L39" s="119"/>
      <c r="M39" s="119"/>
      <c r="N39" s="119"/>
      <c r="O39" s="119"/>
      <c r="P39" s="119"/>
      <c r="Q39" s="119"/>
      <c r="R39" s="119"/>
    </row>
    <row r="40" spans="1:18" ht="30" customHeight="1" x14ac:dyDescent="0.25">
      <c r="A40" s="125" t="s">
        <v>819</v>
      </c>
      <c r="B40" s="123">
        <v>368355</v>
      </c>
      <c r="C40" s="123">
        <v>146615</v>
      </c>
      <c r="D40" s="123">
        <v>166180</v>
      </c>
      <c r="E40" s="123">
        <v>769</v>
      </c>
      <c r="F40" s="123">
        <v>25608</v>
      </c>
      <c r="G40" s="123">
        <v>1709</v>
      </c>
      <c r="H40" s="122">
        <v>0</v>
      </c>
      <c r="J40" s="119"/>
      <c r="K40" s="121"/>
      <c r="L40" s="119"/>
      <c r="M40" s="119"/>
      <c r="N40" s="119"/>
      <c r="O40" s="119"/>
      <c r="P40" s="119"/>
      <c r="Q40" s="119"/>
      <c r="R40" s="119"/>
    </row>
    <row r="41" spans="1:18" ht="30" customHeight="1" x14ac:dyDescent="0.25">
      <c r="A41" s="125" t="s">
        <v>820</v>
      </c>
      <c r="B41" s="123">
        <v>926008</v>
      </c>
      <c r="C41" s="123">
        <v>337691</v>
      </c>
      <c r="D41" s="123">
        <v>453915</v>
      </c>
      <c r="E41" s="123">
        <v>7807</v>
      </c>
      <c r="F41" s="123">
        <v>50275</v>
      </c>
      <c r="G41" s="123">
        <v>6726</v>
      </c>
      <c r="H41" s="122">
        <v>0</v>
      </c>
      <c r="J41" s="119"/>
      <c r="K41" s="121"/>
      <c r="L41" s="119"/>
      <c r="M41" s="119"/>
      <c r="N41" s="119"/>
      <c r="O41" s="119"/>
      <c r="P41" s="119"/>
      <c r="Q41" s="119"/>
      <c r="R41" s="119"/>
    </row>
    <row r="42" spans="1:18" ht="30" customHeight="1" x14ac:dyDescent="0.25">
      <c r="A42" s="102" t="s">
        <v>821</v>
      </c>
      <c r="B42" s="123">
        <v>575320</v>
      </c>
      <c r="C42" s="123">
        <v>182849</v>
      </c>
      <c r="D42" s="123">
        <v>209229</v>
      </c>
      <c r="E42" s="123">
        <v>24066</v>
      </c>
      <c r="F42" s="123">
        <v>122851</v>
      </c>
      <c r="G42" s="123">
        <v>7116</v>
      </c>
      <c r="H42" s="122">
        <v>64</v>
      </c>
      <c r="J42" s="119"/>
      <c r="K42" s="121"/>
      <c r="L42" s="119"/>
      <c r="M42" s="119"/>
      <c r="N42" s="119"/>
      <c r="O42" s="119"/>
      <c r="P42" s="119"/>
      <c r="Q42" s="119"/>
      <c r="R42" s="119"/>
    </row>
  </sheetData>
  <mergeCells count="17">
    <mergeCell ref="A9:A14"/>
    <mergeCell ref="B9:D9"/>
    <mergeCell ref="E9:F9"/>
    <mergeCell ref="B10:C10"/>
    <mergeCell ref="D10:D11"/>
    <mergeCell ref="E10:E11"/>
    <mergeCell ref="F10:F11"/>
    <mergeCell ref="B12:D12"/>
    <mergeCell ref="H13:H14"/>
    <mergeCell ref="E12:F12"/>
    <mergeCell ref="B13:C13"/>
    <mergeCell ref="D13:D14"/>
    <mergeCell ref="E13:E14"/>
    <mergeCell ref="F13:F14"/>
    <mergeCell ref="G13:G14"/>
    <mergeCell ref="G9:G12"/>
    <mergeCell ref="H9:H12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7275C2-8637-47B4-9521-DF5511D70987}">
  <dimension ref="A1:G939"/>
  <sheetViews>
    <sheetView zoomScaleNormal="100" workbookViewId="0">
      <selection sqref="A1:B1"/>
    </sheetView>
  </sheetViews>
  <sheetFormatPr defaultColWidth="8.85546875" defaultRowHeight="15" customHeight="1" x14ac:dyDescent="0.25"/>
  <cols>
    <col min="1" max="1" width="4.28515625" style="153" customWidth="1"/>
    <col min="2" max="2" width="126" style="153" customWidth="1"/>
    <col min="3" max="3" width="43.28515625" style="153" customWidth="1"/>
    <col min="4" max="4" width="9.28515625" style="153" customWidth="1"/>
    <col min="5" max="5" width="11" style="153" customWidth="1"/>
    <col min="6" max="6" width="15.42578125" style="153" customWidth="1"/>
    <col min="7" max="16384" width="8.85546875" style="153"/>
  </cols>
  <sheetData>
    <row r="1" spans="1:7" ht="15" customHeight="1" x14ac:dyDescent="0.25">
      <c r="A1" s="246" t="s">
        <v>853</v>
      </c>
      <c r="B1" s="246"/>
      <c r="C1" s="10"/>
      <c r="D1" s="10"/>
      <c r="E1" s="10"/>
      <c r="F1" s="10"/>
    </row>
    <row r="2" spans="1:7" ht="15" customHeight="1" x14ac:dyDescent="0.25">
      <c r="A2" s="252" t="s">
        <v>854</v>
      </c>
      <c r="B2" s="252"/>
      <c r="C2" s="10"/>
      <c r="D2" s="10"/>
      <c r="E2" s="10"/>
      <c r="F2" s="10"/>
    </row>
    <row r="3" spans="1:7" ht="15" customHeight="1" x14ac:dyDescent="0.25">
      <c r="A3" s="151"/>
      <c r="B3" s="151"/>
      <c r="C3" s="10"/>
      <c r="D3" s="10"/>
      <c r="E3" s="10"/>
      <c r="F3" s="10"/>
    </row>
    <row r="4" spans="1:7" ht="15" customHeight="1" x14ac:dyDescent="0.25">
      <c r="A4" s="157" t="s">
        <v>856</v>
      </c>
      <c r="B4" s="151"/>
      <c r="C4" s="10"/>
      <c r="D4" s="10"/>
      <c r="E4" s="10"/>
      <c r="F4" s="10"/>
    </row>
    <row r="5" spans="1:7" ht="15" customHeight="1" x14ac:dyDescent="0.25">
      <c r="A5" s="11" t="s">
        <v>855</v>
      </c>
      <c r="B5" s="151"/>
      <c r="C5" s="10"/>
      <c r="D5" s="10"/>
      <c r="E5" s="10"/>
      <c r="F5" s="10"/>
    </row>
    <row r="6" spans="1:7" ht="15" customHeight="1" x14ac:dyDescent="0.25">
      <c r="A6" s="247" t="s">
        <v>860</v>
      </c>
      <c r="B6" s="247"/>
      <c r="C6" s="1"/>
      <c r="D6" s="1"/>
      <c r="E6" s="1"/>
      <c r="F6" s="1"/>
    </row>
    <row r="7" spans="1:7" ht="15" customHeight="1" x14ac:dyDescent="0.25">
      <c r="A7" s="248" t="s">
        <v>859</v>
      </c>
      <c r="B7" s="249"/>
      <c r="C7" s="1"/>
      <c r="D7" s="1"/>
      <c r="E7" s="1"/>
      <c r="F7" s="1"/>
    </row>
    <row r="8" spans="1:7" ht="15" customHeight="1" x14ac:dyDescent="0.25">
      <c r="A8" s="11"/>
      <c r="B8" s="12"/>
      <c r="C8" s="1"/>
      <c r="D8" s="1"/>
      <c r="E8" s="1"/>
      <c r="F8" s="1"/>
      <c r="G8" s="5"/>
    </row>
    <row r="9" spans="1:7" ht="76.5" customHeight="1" x14ac:dyDescent="0.25">
      <c r="A9" s="76"/>
      <c r="B9" s="250" t="s">
        <v>892</v>
      </c>
      <c r="C9" s="251"/>
      <c r="D9" s="77" t="s">
        <v>893</v>
      </c>
      <c r="E9" s="77" t="s">
        <v>894</v>
      </c>
      <c r="F9" s="77" t="s">
        <v>895</v>
      </c>
      <c r="G9" s="5"/>
    </row>
    <row r="10" spans="1:7" ht="20.100000000000001" customHeight="1" x14ac:dyDescent="0.25">
      <c r="A10" s="85"/>
      <c r="B10" s="86" t="s">
        <v>881</v>
      </c>
      <c r="C10" s="85"/>
      <c r="D10" s="73">
        <f>D11+D58+D98+D103+D115+D124+D135+D146+D150++D173+D189+D208+D211+D223+D247+D259+D269+D283+D288+D308+D318</f>
        <v>10109075</v>
      </c>
      <c r="E10" s="73">
        <f>E11+E58+E98+E103+E115+E124+E135+E146+E150++E173+E189+E208+E211+E223+E247+E259+E269+E283+E288+E308+E318</f>
        <v>99.999999999999986</v>
      </c>
      <c r="F10" s="73">
        <f>F11+F58+F98+F103+F115+F124+F135+F146+F150++F173+F189+F208+F211+F223+F247+F259+F269+F283+F288+F308+F318</f>
        <v>1895.4699999999996</v>
      </c>
      <c r="G10" s="5"/>
    </row>
    <row r="11" spans="1:7" ht="15" customHeight="1" x14ac:dyDescent="0.25">
      <c r="A11" s="17" t="s">
        <v>0</v>
      </c>
      <c r="B11" s="6" t="s">
        <v>862</v>
      </c>
      <c r="C11" s="3" t="s">
        <v>1</v>
      </c>
      <c r="D11" s="4">
        <f>SUM(D12:D57)</f>
        <v>242088</v>
      </c>
      <c r="E11" s="24">
        <v>2.39</v>
      </c>
      <c r="F11" s="4">
        <f>SUM(F12:F57)</f>
        <v>45.390000000000008</v>
      </c>
      <c r="G11" s="5"/>
    </row>
    <row r="12" spans="1:7" ht="15" customHeight="1" x14ac:dyDescent="0.25">
      <c r="A12" s="38">
        <v>3</v>
      </c>
      <c r="B12" s="59" t="s">
        <v>2</v>
      </c>
      <c r="C12" s="59" t="s">
        <v>3</v>
      </c>
      <c r="D12" s="38">
        <v>1864</v>
      </c>
      <c r="E12" s="78">
        <v>0.02</v>
      </c>
      <c r="F12" s="38">
        <v>0.35</v>
      </c>
      <c r="G12" s="5"/>
    </row>
    <row r="13" spans="1:7" ht="15" customHeight="1" x14ac:dyDescent="0.25">
      <c r="A13" s="5">
        <v>4</v>
      </c>
      <c r="B13" s="15" t="s">
        <v>4</v>
      </c>
      <c r="C13" s="9" t="s">
        <v>5</v>
      </c>
      <c r="D13" s="5">
        <v>33</v>
      </c>
      <c r="E13" s="5">
        <v>0</v>
      </c>
      <c r="F13" s="5">
        <v>0.01</v>
      </c>
    </row>
    <row r="14" spans="1:7" ht="15" customHeight="1" x14ac:dyDescent="0.25">
      <c r="A14" s="5">
        <v>5</v>
      </c>
      <c r="B14" s="15" t="s">
        <v>6</v>
      </c>
      <c r="C14" s="9" t="s">
        <v>7</v>
      </c>
      <c r="D14" s="5">
        <v>30974</v>
      </c>
      <c r="E14" s="5">
        <v>0.31</v>
      </c>
      <c r="F14" s="5">
        <v>5.81</v>
      </c>
    </row>
    <row r="15" spans="1:7" ht="15" customHeight="1" x14ac:dyDescent="0.25">
      <c r="A15" s="5">
        <v>6</v>
      </c>
      <c r="B15" s="15" t="s">
        <v>8</v>
      </c>
      <c r="C15" s="9" t="s">
        <v>9</v>
      </c>
      <c r="D15" s="5">
        <v>23934</v>
      </c>
      <c r="E15" s="5">
        <v>0.24</v>
      </c>
      <c r="F15" s="5">
        <v>4.49</v>
      </c>
    </row>
    <row r="16" spans="1:7" ht="15" customHeight="1" x14ac:dyDescent="0.25">
      <c r="A16" s="5">
        <v>7</v>
      </c>
      <c r="B16" s="15" t="s">
        <v>10</v>
      </c>
      <c r="C16" s="9" t="s">
        <v>11</v>
      </c>
      <c r="D16" s="5">
        <v>654</v>
      </c>
      <c r="E16" s="5">
        <v>0.01</v>
      </c>
      <c r="F16" s="5">
        <v>0.12</v>
      </c>
    </row>
    <row r="17" spans="1:6" ht="15" customHeight="1" x14ac:dyDescent="0.25">
      <c r="A17" s="5">
        <v>8</v>
      </c>
      <c r="B17" s="15" t="s">
        <v>12</v>
      </c>
      <c r="C17" s="9" t="s">
        <v>13</v>
      </c>
      <c r="D17" s="5">
        <v>75</v>
      </c>
      <c r="E17" s="5">
        <v>0</v>
      </c>
      <c r="F17" s="5">
        <v>0.01</v>
      </c>
    </row>
    <row r="18" spans="1:6" ht="15" customHeight="1" x14ac:dyDescent="0.25">
      <c r="A18" s="5">
        <v>10</v>
      </c>
      <c r="B18" s="15" t="s">
        <v>14</v>
      </c>
      <c r="C18" s="9" t="s">
        <v>15</v>
      </c>
      <c r="D18" s="5">
        <v>1</v>
      </c>
      <c r="E18" s="5">
        <v>0</v>
      </c>
      <c r="F18" s="5">
        <v>0</v>
      </c>
    </row>
    <row r="19" spans="1:6" ht="15" customHeight="1" x14ac:dyDescent="0.25">
      <c r="A19" s="5">
        <v>13</v>
      </c>
      <c r="B19" s="153" t="s">
        <v>778</v>
      </c>
      <c r="C19" s="9" t="s">
        <v>768</v>
      </c>
      <c r="D19" s="5">
        <v>2</v>
      </c>
      <c r="E19" s="5">
        <v>0</v>
      </c>
      <c r="F19" s="5">
        <v>0</v>
      </c>
    </row>
    <row r="20" spans="1:6" ht="15" customHeight="1" x14ac:dyDescent="0.25">
      <c r="A20" s="5">
        <v>15</v>
      </c>
      <c r="B20" s="153" t="s">
        <v>779</v>
      </c>
      <c r="C20" s="9" t="s">
        <v>769</v>
      </c>
      <c r="D20" s="5">
        <v>60</v>
      </c>
      <c r="E20" s="5">
        <v>0</v>
      </c>
      <c r="F20" s="5">
        <v>0.01</v>
      </c>
    </row>
    <row r="21" spans="1:6" ht="15" customHeight="1" x14ac:dyDescent="0.25">
      <c r="A21" s="5">
        <v>16</v>
      </c>
      <c r="B21" s="15" t="s">
        <v>16</v>
      </c>
      <c r="C21" s="9" t="s">
        <v>17</v>
      </c>
      <c r="D21" s="5">
        <v>5</v>
      </c>
      <c r="E21" s="5">
        <v>0</v>
      </c>
      <c r="F21" s="5">
        <v>0</v>
      </c>
    </row>
    <row r="22" spans="1:6" ht="15" customHeight="1" x14ac:dyDescent="0.25">
      <c r="A22" s="5">
        <v>17</v>
      </c>
      <c r="B22" s="15" t="s">
        <v>18</v>
      </c>
      <c r="C22" s="9" t="s">
        <v>19</v>
      </c>
      <c r="D22" s="5">
        <v>623</v>
      </c>
      <c r="E22" s="5">
        <v>0.01</v>
      </c>
      <c r="F22" s="5">
        <v>0.12</v>
      </c>
    </row>
    <row r="23" spans="1:6" ht="15" customHeight="1" x14ac:dyDescent="0.25">
      <c r="A23" s="5">
        <v>18</v>
      </c>
      <c r="B23" s="15" t="s">
        <v>20</v>
      </c>
      <c r="C23" s="9" t="s">
        <v>21</v>
      </c>
      <c r="D23" s="5">
        <v>2765</v>
      </c>
      <c r="E23" s="5">
        <v>0.03</v>
      </c>
      <c r="F23" s="5">
        <v>0.52</v>
      </c>
    </row>
    <row r="24" spans="1:6" ht="15" customHeight="1" x14ac:dyDescent="0.25">
      <c r="A24" s="5">
        <v>19</v>
      </c>
      <c r="B24" s="153" t="s">
        <v>780</v>
      </c>
      <c r="C24" s="9" t="s">
        <v>770</v>
      </c>
      <c r="D24" s="5">
        <v>11</v>
      </c>
      <c r="E24" s="5">
        <v>0</v>
      </c>
      <c r="F24" s="5">
        <v>0</v>
      </c>
    </row>
    <row r="25" spans="1:6" ht="15" customHeight="1" x14ac:dyDescent="0.25">
      <c r="A25" s="5">
        <v>20</v>
      </c>
      <c r="B25" s="15" t="s">
        <v>22</v>
      </c>
      <c r="C25" s="9" t="s">
        <v>23</v>
      </c>
      <c r="D25" s="5">
        <v>55</v>
      </c>
      <c r="E25" s="5">
        <v>0</v>
      </c>
      <c r="F25" s="5">
        <v>0.01</v>
      </c>
    </row>
    <row r="26" spans="1:6" ht="15" customHeight="1" x14ac:dyDescent="0.25">
      <c r="A26" s="5">
        <v>21</v>
      </c>
      <c r="B26" s="15" t="s">
        <v>24</v>
      </c>
      <c r="C26" s="9" t="s">
        <v>25</v>
      </c>
      <c r="D26" s="5">
        <v>47</v>
      </c>
      <c r="E26" s="5">
        <v>0</v>
      </c>
      <c r="F26" s="5">
        <v>0.01</v>
      </c>
    </row>
    <row r="27" spans="1:6" ht="15" customHeight="1" x14ac:dyDescent="0.25">
      <c r="A27" s="5">
        <v>22</v>
      </c>
      <c r="B27" s="15" t="s">
        <v>26</v>
      </c>
      <c r="C27" s="9" t="s">
        <v>27</v>
      </c>
      <c r="D27" s="5">
        <v>8</v>
      </c>
      <c r="E27" s="5">
        <v>0</v>
      </c>
      <c r="F27" s="5">
        <v>0</v>
      </c>
    </row>
    <row r="28" spans="1:6" ht="15" customHeight="1" x14ac:dyDescent="0.25">
      <c r="A28" s="5">
        <v>23</v>
      </c>
      <c r="B28" s="15" t="s">
        <v>28</v>
      </c>
      <c r="C28" s="9" t="s">
        <v>29</v>
      </c>
      <c r="D28" s="5">
        <v>99</v>
      </c>
      <c r="E28" s="5">
        <v>0</v>
      </c>
      <c r="F28" s="5">
        <v>0.02</v>
      </c>
    </row>
    <row r="29" spans="1:6" ht="15" customHeight="1" x14ac:dyDescent="0.25">
      <c r="A29" s="5">
        <v>24</v>
      </c>
      <c r="B29" s="15" t="s">
        <v>30</v>
      </c>
      <c r="C29" s="9" t="s">
        <v>31</v>
      </c>
      <c r="D29" s="5">
        <v>666</v>
      </c>
      <c r="E29" s="5">
        <v>0.01</v>
      </c>
      <c r="F29" s="5">
        <v>0.12</v>
      </c>
    </row>
    <row r="30" spans="1:6" ht="15" customHeight="1" x14ac:dyDescent="0.25">
      <c r="A30" s="5">
        <v>25</v>
      </c>
      <c r="B30" s="15" t="s">
        <v>32</v>
      </c>
      <c r="C30" s="9" t="s">
        <v>33</v>
      </c>
      <c r="D30" s="5">
        <v>83</v>
      </c>
      <c r="E30" s="5">
        <v>0</v>
      </c>
      <c r="F30" s="5">
        <v>0.02</v>
      </c>
    </row>
    <row r="31" spans="1:6" ht="15" customHeight="1" x14ac:dyDescent="0.25">
      <c r="A31" s="5">
        <v>26</v>
      </c>
      <c r="B31" s="153" t="s">
        <v>781</v>
      </c>
      <c r="C31" s="9" t="s">
        <v>771</v>
      </c>
      <c r="D31" s="5">
        <v>1</v>
      </c>
      <c r="E31" s="5">
        <v>0</v>
      </c>
      <c r="F31" s="5">
        <v>0</v>
      </c>
    </row>
    <row r="32" spans="1:6" ht="15" customHeight="1" x14ac:dyDescent="0.25">
      <c r="A32" s="5">
        <v>28</v>
      </c>
      <c r="B32" s="15" t="s">
        <v>34</v>
      </c>
      <c r="C32" s="9" t="s">
        <v>35</v>
      </c>
      <c r="D32" s="5">
        <v>4</v>
      </c>
      <c r="E32" s="5">
        <v>0</v>
      </c>
      <c r="F32" s="5">
        <v>0</v>
      </c>
    </row>
    <row r="33" spans="1:6" ht="15" customHeight="1" x14ac:dyDescent="0.25">
      <c r="A33" s="5">
        <v>30</v>
      </c>
      <c r="B33" s="15" t="s">
        <v>36</v>
      </c>
      <c r="C33" s="9" t="s">
        <v>37</v>
      </c>
      <c r="D33" s="5">
        <v>76</v>
      </c>
      <c r="E33" s="5">
        <v>0</v>
      </c>
      <c r="F33" s="5">
        <v>0.01</v>
      </c>
    </row>
    <row r="34" spans="1:6" ht="15" customHeight="1" x14ac:dyDescent="0.25">
      <c r="A34" s="5">
        <v>32</v>
      </c>
      <c r="B34" s="168" t="s">
        <v>38</v>
      </c>
      <c r="C34" s="9" t="s">
        <v>39</v>
      </c>
      <c r="D34" s="5">
        <v>83</v>
      </c>
      <c r="E34" s="5">
        <v>0</v>
      </c>
      <c r="F34" s="5">
        <v>0.02</v>
      </c>
    </row>
    <row r="35" spans="1:6" ht="15" customHeight="1" x14ac:dyDescent="0.25">
      <c r="A35" s="5">
        <v>33</v>
      </c>
      <c r="B35" s="15" t="s">
        <v>40</v>
      </c>
      <c r="C35" s="9" t="s">
        <v>41</v>
      </c>
      <c r="D35" s="5">
        <v>4702</v>
      </c>
      <c r="E35" s="5">
        <v>0.05</v>
      </c>
      <c r="F35" s="5">
        <v>0.88</v>
      </c>
    </row>
    <row r="36" spans="1:6" ht="15" customHeight="1" x14ac:dyDescent="0.25">
      <c r="A36" s="5">
        <v>34</v>
      </c>
      <c r="B36" s="15" t="s">
        <v>42</v>
      </c>
      <c r="C36" s="9" t="s">
        <v>43</v>
      </c>
      <c r="D36" s="5">
        <v>16382</v>
      </c>
      <c r="E36" s="5">
        <v>0.16</v>
      </c>
      <c r="F36" s="5">
        <v>3.07</v>
      </c>
    </row>
    <row r="37" spans="1:6" ht="15" customHeight="1" x14ac:dyDescent="0.25">
      <c r="A37" s="5">
        <v>35</v>
      </c>
      <c r="B37" s="15" t="s">
        <v>44</v>
      </c>
      <c r="C37" s="9" t="s">
        <v>45</v>
      </c>
      <c r="D37" s="5">
        <v>72</v>
      </c>
      <c r="E37" s="5">
        <v>0</v>
      </c>
      <c r="F37" s="5">
        <v>0.01</v>
      </c>
    </row>
    <row r="38" spans="1:6" ht="15" customHeight="1" x14ac:dyDescent="0.25">
      <c r="A38" s="5">
        <v>36</v>
      </c>
      <c r="B38" s="15" t="s">
        <v>46</v>
      </c>
      <c r="C38" s="9" t="s">
        <v>47</v>
      </c>
      <c r="D38" s="5">
        <v>10</v>
      </c>
      <c r="E38" s="5">
        <v>0</v>
      </c>
      <c r="F38" s="5">
        <v>0</v>
      </c>
    </row>
    <row r="39" spans="1:6" ht="15" customHeight="1" x14ac:dyDescent="0.25">
      <c r="A39" s="5">
        <v>37</v>
      </c>
      <c r="B39" s="15" t="s">
        <v>48</v>
      </c>
      <c r="C39" s="9" t="s">
        <v>49</v>
      </c>
      <c r="D39" s="5">
        <v>195</v>
      </c>
      <c r="E39" s="5">
        <v>0</v>
      </c>
      <c r="F39" s="5">
        <v>0.04</v>
      </c>
    </row>
    <row r="40" spans="1:6" ht="15" customHeight="1" x14ac:dyDescent="0.25">
      <c r="A40" s="5">
        <v>38</v>
      </c>
      <c r="B40" s="15" t="s">
        <v>50</v>
      </c>
      <c r="C40" s="9" t="s">
        <v>51</v>
      </c>
      <c r="D40" s="5">
        <v>2519</v>
      </c>
      <c r="E40" s="5">
        <v>0.02</v>
      </c>
      <c r="F40" s="5">
        <v>0.47</v>
      </c>
    </row>
    <row r="41" spans="1:6" ht="15" customHeight="1" x14ac:dyDescent="0.25">
      <c r="A41" s="5">
        <v>39</v>
      </c>
      <c r="B41" s="15" t="s">
        <v>52</v>
      </c>
      <c r="C41" s="9" t="s">
        <v>53</v>
      </c>
      <c r="D41" s="5">
        <v>292</v>
      </c>
      <c r="E41" s="5">
        <v>0</v>
      </c>
      <c r="F41" s="5">
        <v>0.05</v>
      </c>
    </row>
    <row r="42" spans="1:6" ht="15" customHeight="1" x14ac:dyDescent="0.25">
      <c r="A42" s="5">
        <v>40</v>
      </c>
      <c r="B42" s="15" t="s">
        <v>54</v>
      </c>
      <c r="C42" s="9" t="s">
        <v>55</v>
      </c>
      <c r="D42" s="5">
        <v>142</v>
      </c>
      <c r="E42" s="5">
        <v>0</v>
      </c>
      <c r="F42" s="5">
        <v>0.03</v>
      </c>
    </row>
    <row r="43" spans="1:6" ht="15" customHeight="1" x14ac:dyDescent="0.25">
      <c r="A43" s="5">
        <v>41</v>
      </c>
      <c r="B43" s="15" t="s">
        <v>56</v>
      </c>
      <c r="C43" s="9" t="s">
        <v>57</v>
      </c>
      <c r="D43" s="5">
        <v>122316</v>
      </c>
      <c r="E43" s="5">
        <v>1.21</v>
      </c>
      <c r="F43" s="5">
        <v>22.94</v>
      </c>
    </row>
    <row r="44" spans="1:6" ht="15" customHeight="1" x14ac:dyDescent="0.25">
      <c r="A44" s="5">
        <v>42</v>
      </c>
      <c r="B44" s="15" t="s">
        <v>58</v>
      </c>
      <c r="C44" s="9" t="s">
        <v>59</v>
      </c>
      <c r="D44" s="5">
        <v>23010</v>
      </c>
      <c r="E44" s="5">
        <v>0.23</v>
      </c>
      <c r="F44" s="5">
        <v>4.3099999999999996</v>
      </c>
    </row>
    <row r="45" spans="1:6" ht="15" customHeight="1" x14ac:dyDescent="0.25">
      <c r="A45" s="5">
        <v>43</v>
      </c>
      <c r="B45" s="15" t="s">
        <v>60</v>
      </c>
      <c r="C45" s="9" t="s">
        <v>61</v>
      </c>
      <c r="D45" s="5">
        <v>10</v>
      </c>
      <c r="E45" s="5">
        <v>0</v>
      </c>
      <c r="F45" s="5">
        <v>0</v>
      </c>
    </row>
    <row r="46" spans="1:6" ht="15" customHeight="1" x14ac:dyDescent="0.25">
      <c r="A46" s="5">
        <v>44</v>
      </c>
      <c r="B46" s="15" t="s">
        <v>62</v>
      </c>
      <c r="C46" s="9" t="s">
        <v>63</v>
      </c>
      <c r="D46" s="5">
        <v>3</v>
      </c>
      <c r="E46" s="5">
        <v>0</v>
      </c>
      <c r="F46" s="5">
        <v>0</v>
      </c>
    </row>
    <row r="47" spans="1:6" ht="15" customHeight="1" x14ac:dyDescent="0.25">
      <c r="A47" s="5">
        <v>45</v>
      </c>
      <c r="B47" s="15" t="s">
        <v>64</v>
      </c>
      <c r="C47" s="9" t="s">
        <v>65</v>
      </c>
      <c r="D47" s="5">
        <v>1</v>
      </c>
      <c r="E47" s="5">
        <v>0</v>
      </c>
      <c r="F47" s="5">
        <v>0</v>
      </c>
    </row>
    <row r="48" spans="1:6" ht="15" customHeight="1" x14ac:dyDescent="0.25">
      <c r="A48" s="5">
        <v>46</v>
      </c>
      <c r="B48" s="15" t="s">
        <v>66</v>
      </c>
      <c r="C48" s="9" t="s">
        <v>67</v>
      </c>
      <c r="D48" s="5">
        <v>15</v>
      </c>
      <c r="E48" s="5">
        <v>0</v>
      </c>
      <c r="F48" s="5">
        <v>0</v>
      </c>
    </row>
    <row r="49" spans="1:7" ht="15" customHeight="1" x14ac:dyDescent="0.25">
      <c r="A49" s="5">
        <v>47</v>
      </c>
      <c r="B49" s="15" t="s">
        <v>68</v>
      </c>
      <c r="C49" s="9" t="s">
        <v>69</v>
      </c>
      <c r="D49" s="5">
        <v>7</v>
      </c>
      <c r="E49" s="5">
        <v>0</v>
      </c>
      <c r="F49" s="5">
        <v>0</v>
      </c>
    </row>
    <row r="50" spans="1:7" ht="15" customHeight="1" x14ac:dyDescent="0.25">
      <c r="A50" s="5">
        <v>48</v>
      </c>
      <c r="B50" s="15" t="s">
        <v>70</v>
      </c>
      <c r="C50" s="9" t="s">
        <v>71</v>
      </c>
      <c r="D50" s="5">
        <v>308</v>
      </c>
      <c r="E50" s="5">
        <v>0</v>
      </c>
      <c r="F50" s="5">
        <v>0.06</v>
      </c>
    </row>
    <row r="51" spans="1:7" ht="15" customHeight="1" x14ac:dyDescent="0.25">
      <c r="A51" s="5">
        <v>50</v>
      </c>
      <c r="B51" s="15" t="s">
        <v>72</v>
      </c>
      <c r="C51" s="9" t="s">
        <v>73</v>
      </c>
      <c r="D51" s="5">
        <v>2</v>
      </c>
      <c r="E51" s="5">
        <v>0</v>
      </c>
      <c r="F51" s="5">
        <v>0</v>
      </c>
    </row>
    <row r="52" spans="1:7" ht="15" customHeight="1" x14ac:dyDescent="0.25">
      <c r="A52" s="5">
        <v>51</v>
      </c>
      <c r="B52" s="153" t="s">
        <v>624</v>
      </c>
      <c r="C52" s="9" t="s">
        <v>625</v>
      </c>
      <c r="D52" s="5">
        <v>1</v>
      </c>
      <c r="E52" s="5">
        <v>0</v>
      </c>
      <c r="F52" s="5">
        <v>0</v>
      </c>
    </row>
    <row r="53" spans="1:7" ht="15" customHeight="1" x14ac:dyDescent="0.25">
      <c r="A53" s="5">
        <v>52</v>
      </c>
      <c r="B53" s="15" t="s">
        <v>74</v>
      </c>
      <c r="C53" s="9" t="s">
        <v>75</v>
      </c>
      <c r="D53" s="5">
        <v>2</v>
      </c>
      <c r="E53" s="5">
        <v>0</v>
      </c>
      <c r="F53" s="5">
        <v>0</v>
      </c>
    </row>
    <row r="54" spans="1:7" ht="15" customHeight="1" x14ac:dyDescent="0.25">
      <c r="A54" s="5">
        <v>53</v>
      </c>
      <c r="B54" s="15" t="s">
        <v>76</v>
      </c>
      <c r="C54" s="9" t="s">
        <v>77</v>
      </c>
      <c r="D54" s="5">
        <v>720</v>
      </c>
      <c r="E54" s="5">
        <v>0.01</v>
      </c>
      <c r="F54" s="5">
        <v>0.14000000000000001</v>
      </c>
    </row>
    <row r="55" spans="1:7" ht="15" customHeight="1" x14ac:dyDescent="0.25">
      <c r="A55" s="5">
        <v>54</v>
      </c>
      <c r="B55" s="15" t="s">
        <v>78</v>
      </c>
      <c r="C55" s="9" t="s">
        <v>79</v>
      </c>
      <c r="D55" s="5">
        <v>487</v>
      </c>
      <c r="E55" s="5">
        <v>0</v>
      </c>
      <c r="F55" s="5">
        <v>0.09</v>
      </c>
    </row>
    <row r="56" spans="1:7" ht="15" customHeight="1" x14ac:dyDescent="0.25">
      <c r="A56" s="5">
        <v>55</v>
      </c>
      <c r="B56" s="15" t="s">
        <v>80</v>
      </c>
      <c r="C56" s="9" t="s">
        <v>81</v>
      </c>
      <c r="D56" s="5">
        <v>28</v>
      </c>
      <c r="E56" s="5">
        <v>0</v>
      </c>
      <c r="F56" s="5">
        <v>0.01</v>
      </c>
    </row>
    <row r="57" spans="1:7" ht="15" customHeight="1" x14ac:dyDescent="0.25">
      <c r="A57" s="5">
        <v>57</v>
      </c>
      <c r="B57" s="15" t="s">
        <v>82</v>
      </c>
      <c r="C57" s="9" t="s">
        <v>83</v>
      </c>
      <c r="D57" s="5">
        <v>8741</v>
      </c>
      <c r="E57" s="5">
        <v>0.09</v>
      </c>
      <c r="F57" s="5">
        <v>1.64</v>
      </c>
    </row>
    <row r="58" spans="1:7" ht="15" customHeight="1" x14ac:dyDescent="0.25">
      <c r="A58" s="3" t="s">
        <v>84</v>
      </c>
      <c r="B58" s="6" t="s">
        <v>863</v>
      </c>
      <c r="C58" s="3" t="s">
        <v>85</v>
      </c>
      <c r="D58" s="4">
        <f>SUM(D59:D97)</f>
        <v>224395</v>
      </c>
      <c r="E58" s="4">
        <v>2.2200000000000002</v>
      </c>
      <c r="F58" s="4">
        <f>SUM(F59:F97)</f>
        <v>42.05</v>
      </c>
    </row>
    <row r="59" spans="1:7" ht="15" customHeight="1" x14ac:dyDescent="0.25">
      <c r="A59" s="5">
        <v>58</v>
      </c>
      <c r="B59" s="15" t="s">
        <v>86</v>
      </c>
      <c r="C59" s="9" t="s">
        <v>87</v>
      </c>
      <c r="D59" s="5">
        <v>1966</v>
      </c>
      <c r="E59" s="5">
        <v>0.02</v>
      </c>
      <c r="F59" s="5">
        <v>0.37</v>
      </c>
    </row>
    <row r="60" spans="1:7" ht="15" customHeight="1" x14ac:dyDescent="0.25">
      <c r="A60" s="5">
        <v>59</v>
      </c>
      <c r="B60" s="15" t="s">
        <v>88</v>
      </c>
      <c r="C60" s="9" t="s">
        <v>89</v>
      </c>
      <c r="D60" s="5">
        <v>551</v>
      </c>
      <c r="E60" s="5">
        <v>0.01</v>
      </c>
      <c r="F60" s="5">
        <v>0.1</v>
      </c>
    </row>
    <row r="61" spans="1:7" ht="15" customHeight="1" x14ac:dyDescent="0.25">
      <c r="A61" s="5">
        <v>60</v>
      </c>
      <c r="B61" s="15" t="s">
        <v>90</v>
      </c>
      <c r="C61" s="9" t="s">
        <v>91</v>
      </c>
      <c r="D61" s="5">
        <v>2088</v>
      </c>
      <c r="E61" s="5">
        <v>0.02</v>
      </c>
      <c r="F61" s="5">
        <v>0.39</v>
      </c>
    </row>
    <row r="62" spans="1:7" ht="15" customHeight="1" x14ac:dyDescent="0.25">
      <c r="A62" s="5">
        <v>61</v>
      </c>
      <c r="B62" s="15" t="s">
        <v>92</v>
      </c>
      <c r="C62" s="9" t="s">
        <v>93</v>
      </c>
      <c r="D62" s="5">
        <v>8100</v>
      </c>
      <c r="E62" s="5">
        <v>0.08</v>
      </c>
      <c r="F62" s="5">
        <v>1.52</v>
      </c>
    </row>
    <row r="63" spans="1:7" ht="15" customHeight="1" x14ac:dyDescent="0.25">
      <c r="A63" s="5">
        <v>62</v>
      </c>
      <c r="B63" s="15" t="s">
        <v>94</v>
      </c>
      <c r="C63" s="9" t="s">
        <v>95</v>
      </c>
      <c r="D63" s="5">
        <v>7481</v>
      </c>
      <c r="E63" s="5">
        <v>7.0000000000000007E-2</v>
      </c>
      <c r="F63" s="5">
        <v>1.4</v>
      </c>
      <c r="G63" s="5"/>
    </row>
    <row r="64" spans="1:7" ht="15" customHeight="1" x14ac:dyDescent="0.25">
      <c r="A64" s="5">
        <v>63</v>
      </c>
      <c r="B64" s="15" t="s">
        <v>96</v>
      </c>
      <c r="C64" s="9" t="s">
        <v>97</v>
      </c>
      <c r="D64" s="5">
        <v>1117</v>
      </c>
      <c r="E64" s="5">
        <v>0.01</v>
      </c>
      <c r="F64" s="5">
        <v>0.21</v>
      </c>
      <c r="G64" s="1"/>
    </row>
    <row r="65" spans="1:7" ht="15" customHeight="1" x14ac:dyDescent="0.25">
      <c r="A65" s="5">
        <v>64</v>
      </c>
      <c r="B65" s="15" t="s">
        <v>98</v>
      </c>
      <c r="C65" s="9" t="s">
        <v>99</v>
      </c>
      <c r="D65" s="5">
        <v>1898</v>
      </c>
      <c r="E65" s="5">
        <v>0.02</v>
      </c>
      <c r="F65" s="5">
        <v>0.36</v>
      </c>
      <c r="G65" s="1"/>
    </row>
    <row r="66" spans="1:7" ht="15" customHeight="1" x14ac:dyDescent="0.25">
      <c r="A66" s="5">
        <v>65</v>
      </c>
      <c r="B66" s="15" t="s">
        <v>100</v>
      </c>
      <c r="C66" s="9" t="s">
        <v>101</v>
      </c>
      <c r="D66" s="5">
        <v>969</v>
      </c>
      <c r="E66" s="5">
        <v>0.01</v>
      </c>
      <c r="F66" s="5">
        <v>0.18</v>
      </c>
      <c r="G66" s="1"/>
    </row>
    <row r="67" spans="1:7" ht="15" customHeight="1" x14ac:dyDescent="0.25">
      <c r="A67" s="5">
        <v>66</v>
      </c>
      <c r="B67" s="15" t="s">
        <v>102</v>
      </c>
      <c r="C67" s="9" t="s">
        <v>103</v>
      </c>
      <c r="D67" s="5">
        <v>1897</v>
      </c>
      <c r="E67" s="5">
        <v>0.02</v>
      </c>
      <c r="F67" s="5">
        <v>0.36</v>
      </c>
      <c r="G67" s="1"/>
    </row>
    <row r="68" spans="1:7" ht="15" customHeight="1" x14ac:dyDescent="0.25">
      <c r="A68" s="5">
        <v>67</v>
      </c>
      <c r="B68" s="15" t="s">
        <v>104</v>
      </c>
      <c r="C68" s="9" t="s">
        <v>105</v>
      </c>
      <c r="D68" s="5">
        <v>9748</v>
      </c>
      <c r="E68" s="5">
        <v>0.1</v>
      </c>
      <c r="F68" s="5">
        <v>1.83</v>
      </c>
      <c r="G68" s="1"/>
    </row>
    <row r="69" spans="1:7" ht="15" customHeight="1" x14ac:dyDescent="0.25">
      <c r="A69" s="5">
        <v>68</v>
      </c>
      <c r="B69" s="15" t="s">
        <v>106</v>
      </c>
      <c r="C69" s="9" t="s">
        <v>107</v>
      </c>
      <c r="D69" s="5">
        <v>606</v>
      </c>
      <c r="E69" s="5">
        <v>0.01</v>
      </c>
      <c r="F69" s="5">
        <v>0.11</v>
      </c>
      <c r="G69" s="1"/>
    </row>
    <row r="70" spans="1:7" ht="15" customHeight="1" x14ac:dyDescent="0.25">
      <c r="A70" s="5">
        <v>69</v>
      </c>
      <c r="B70" s="15" t="s">
        <v>108</v>
      </c>
      <c r="C70" s="9" t="s">
        <v>109</v>
      </c>
      <c r="D70" s="5">
        <v>826</v>
      </c>
      <c r="E70" s="5">
        <v>0.01</v>
      </c>
      <c r="F70" s="5">
        <v>0.15</v>
      </c>
      <c r="G70" s="1"/>
    </row>
    <row r="71" spans="1:7" ht="15" customHeight="1" x14ac:dyDescent="0.25">
      <c r="A71" s="5">
        <v>70</v>
      </c>
      <c r="B71" s="15" t="s">
        <v>110</v>
      </c>
      <c r="C71" s="9" t="s">
        <v>111</v>
      </c>
      <c r="D71" s="5">
        <v>2894</v>
      </c>
      <c r="E71" s="5">
        <v>0.03</v>
      </c>
      <c r="F71" s="5">
        <v>0.54</v>
      </c>
      <c r="G71" s="1"/>
    </row>
    <row r="72" spans="1:7" ht="15" customHeight="1" x14ac:dyDescent="0.25">
      <c r="A72" s="5">
        <v>71</v>
      </c>
      <c r="B72" s="15" t="s">
        <v>112</v>
      </c>
      <c r="C72" s="9" t="s">
        <v>113</v>
      </c>
      <c r="D72" s="5">
        <v>6415</v>
      </c>
      <c r="E72" s="5">
        <v>0.06</v>
      </c>
      <c r="F72" s="5">
        <v>1.2</v>
      </c>
      <c r="G72" s="1"/>
    </row>
    <row r="73" spans="1:7" ht="15" customHeight="1" x14ac:dyDescent="0.25">
      <c r="A73" s="5">
        <v>72</v>
      </c>
      <c r="B73" s="15" t="s">
        <v>114</v>
      </c>
      <c r="C73" s="9" t="s">
        <v>115</v>
      </c>
      <c r="D73" s="5">
        <v>1160</v>
      </c>
      <c r="E73" s="5">
        <v>0.01</v>
      </c>
      <c r="F73" s="5">
        <v>0.22</v>
      </c>
      <c r="G73" s="1"/>
    </row>
    <row r="74" spans="1:7" ht="15" customHeight="1" x14ac:dyDescent="0.25">
      <c r="A74" s="5">
        <v>73</v>
      </c>
      <c r="B74" s="15" t="s">
        <v>116</v>
      </c>
      <c r="C74" s="9" t="s">
        <v>117</v>
      </c>
      <c r="D74" s="5">
        <v>24332</v>
      </c>
      <c r="E74" s="5">
        <v>0.24</v>
      </c>
      <c r="F74" s="5">
        <v>4.5599999999999996</v>
      </c>
      <c r="G74" s="1"/>
    </row>
    <row r="75" spans="1:7" ht="15" customHeight="1" x14ac:dyDescent="0.25">
      <c r="A75" s="5">
        <v>74</v>
      </c>
      <c r="B75" s="15" t="s">
        <v>118</v>
      </c>
      <c r="C75" s="9" t="s">
        <v>119</v>
      </c>
      <c r="D75" s="5">
        <v>2418</v>
      </c>
      <c r="E75" s="5">
        <v>0.02</v>
      </c>
      <c r="F75" s="5">
        <v>0.45</v>
      </c>
      <c r="G75" s="1"/>
    </row>
    <row r="76" spans="1:7" ht="15" customHeight="1" x14ac:dyDescent="0.25">
      <c r="A76" s="5">
        <v>75</v>
      </c>
      <c r="B76" s="15" t="s">
        <v>120</v>
      </c>
      <c r="C76" s="9" t="s">
        <v>121</v>
      </c>
      <c r="D76" s="5">
        <v>2003</v>
      </c>
      <c r="E76" s="5">
        <v>0.02</v>
      </c>
      <c r="F76" s="5">
        <v>0.38</v>
      </c>
      <c r="G76" s="1"/>
    </row>
    <row r="77" spans="1:7" ht="15" customHeight="1" x14ac:dyDescent="0.25">
      <c r="A77" s="5">
        <v>76</v>
      </c>
      <c r="B77" s="15" t="s">
        <v>122</v>
      </c>
      <c r="C77" s="9" t="s">
        <v>123</v>
      </c>
      <c r="D77" s="5">
        <v>1987</v>
      </c>
      <c r="E77" s="5">
        <v>0.02</v>
      </c>
      <c r="F77" s="5">
        <v>0.37</v>
      </c>
      <c r="G77" s="1"/>
    </row>
    <row r="78" spans="1:7" ht="15" customHeight="1" x14ac:dyDescent="0.25">
      <c r="A78" s="5">
        <v>77</v>
      </c>
      <c r="B78" s="15" t="s">
        <v>124</v>
      </c>
      <c r="C78" s="9" t="s">
        <v>125</v>
      </c>
      <c r="D78" s="5">
        <v>8406</v>
      </c>
      <c r="E78" s="5">
        <v>0.08</v>
      </c>
      <c r="F78" s="5">
        <v>1.58</v>
      </c>
      <c r="G78" s="1"/>
    </row>
    <row r="79" spans="1:7" ht="15" customHeight="1" x14ac:dyDescent="0.25">
      <c r="A79" s="5">
        <v>78</v>
      </c>
      <c r="B79" s="15" t="s">
        <v>126</v>
      </c>
      <c r="C79" s="9" t="s">
        <v>127</v>
      </c>
      <c r="D79" s="5">
        <v>1253</v>
      </c>
      <c r="E79" s="5">
        <v>0.01</v>
      </c>
      <c r="F79" s="5">
        <v>0.23</v>
      </c>
      <c r="G79" s="1"/>
    </row>
    <row r="80" spans="1:7" ht="15" customHeight="1" x14ac:dyDescent="0.25">
      <c r="A80" s="5">
        <v>79</v>
      </c>
      <c r="B80" s="15" t="s">
        <v>128</v>
      </c>
      <c r="C80" s="9" t="s">
        <v>129</v>
      </c>
      <c r="D80" s="5">
        <v>5705</v>
      </c>
      <c r="E80" s="5">
        <v>0.06</v>
      </c>
      <c r="F80" s="5">
        <v>1.07</v>
      </c>
      <c r="G80" s="1"/>
    </row>
    <row r="81" spans="1:7" ht="15" customHeight="1" x14ac:dyDescent="0.25">
      <c r="A81" s="5">
        <v>80</v>
      </c>
      <c r="B81" s="15" t="s">
        <v>130</v>
      </c>
      <c r="C81" s="9" t="s">
        <v>131</v>
      </c>
      <c r="D81" s="5">
        <v>3026</v>
      </c>
      <c r="E81" s="5">
        <v>0.03</v>
      </c>
      <c r="F81" s="5">
        <v>0.56999999999999995</v>
      </c>
      <c r="G81" s="1"/>
    </row>
    <row r="82" spans="1:7" ht="15" customHeight="1" x14ac:dyDescent="0.25">
      <c r="A82" s="5">
        <v>81</v>
      </c>
      <c r="B82" s="15" t="s">
        <v>132</v>
      </c>
      <c r="C82" s="9" t="s">
        <v>133</v>
      </c>
      <c r="D82" s="5">
        <v>355</v>
      </c>
      <c r="E82" s="5">
        <v>0</v>
      </c>
      <c r="F82" s="5">
        <v>7.0000000000000007E-2</v>
      </c>
      <c r="G82" s="1"/>
    </row>
    <row r="83" spans="1:7" ht="15" customHeight="1" x14ac:dyDescent="0.25">
      <c r="A83" s="5">
        <v>82</v>
      </c>
      <c r="B83" s="15" t="s">
        <v>134</v>
      </c>
      <c r="C83" s="9" t="s">
        <v>135</v>
      </c>
      <c r="D83" s="5">
        <v>1430</v>
      </c>
      <c r="E83" s="5">
        <v>0.01</v>
      </c>
      <c r="F83" s="5">
        <v>0.27</v>
      </c>
      <c r="G83" s="1"/>
    </row>
    <row r="84" spans="1:7" ht="15" customHeight="1" x14ac:dyDescent="0.25">
      <c r="A84" s="5">
        <v>83</v>
      </c>
      <c r="B84" s="15" t="s">
        <v>136</v>
      </c>
      <c r="C84" s="9" t="s">
        <v>137</v>
      </c>
      <c r="D84" s="5">
        <v>207</v>
      </c>
      <c r="E84" s="5">
        <v>0</v>
      </c>
      <c r="F84" s="5">
        <v>0.04</v>
      </c>
      <c r="G84" s="1"/>
    </row>
    <row r="85" spans="1:7" ht="15" customHeight="1" x14ac:dyDescent="0.25">
      <c r="A85" s="5">
        <v>84</v>
      </c>
      <c r="B85" s="15" t="s">
        <v>138</v>
      </c>
      <c r="C85" s="9" t="s">
        <v>139</v>
      </c>
      <c r="D85" s="5">
        <v>11620</v>
      </c>
      <c r="E85" s="5">
        <v>0.11</v>
      </c>
      <c r="F85" s="5">
        <v>2.1800000000000002</v>
      </c>
      <c r="G85" s="1"/>
    </row>
    <row r="86" spans="1:7" ht="15" customHeight="1" x14ac:dyDescent="0.25">
      <c r="A86" s="5">
        <v>85</v>
      </c>
      <c r="B86" s="15" t="s">
        <v>140</v>
      </c>
      <c r="C86" s="9" t="s">
        <v>141</v>
      </c>
      <c r="D86" s="5">
        <v>1089</v>
      </c>
      <c r="E86" s="5">
        <v>0.01</v>
      </c>
      <c r="F86" s="5">
        <v>0.2</v>
      </c>
      <c r="G86" s="1"/>
    </row>
    <row r="87" spans="1:7" ht="15" customHeight="1" x14ac:dyDescent="0.25">
      <c r="A87" s="5">
        <v>86</v>
      </c>
      <c r="B87" s="15" t="s">
        <v>142</v>
      </c>
      <c r="C87" s="9" t="s">
        <v>143</v>
      </c>
      <c r="D87" s="5">
        <v>3026</v>
      </c>
      <c r="E87" s="5">
        <v>0.03</v>
      </c>
      <c r="F87" s="5">
        <v>0.56999999999999995</v>
      </c>
      <c r="G87" s="1"/>
    </row>
    <row r="88" spans="1:7" ht="15" customHeight="1" x14ac:dyDescent="0.25">
      <c r="A88" s="5">
        <v>87</v>
      </c>
      <c r="B88" s="15" t="s">
        <v>144</v>
      </c>
      <c r="C88" s="9" t="s">
        <v>145</v>
      </c>
      <c r="D88" s="5">
        <v>2774</v>
      </c>
      <c r="E88" s="5">
        <v>0.03</v>
      </c>
      <c r="F88" s="5">
        <v>0.52</v>
      </c>
      <c r="G88" s="1"/>
    </row>
    <row r="89" spans="1:7" ht="15" customHeight="1" x14ac:dyDescent="0.25">
      <c r="A89" s="5">
        <v>88</v>
      </c>
      <c r="B89" s="15" t="s">
        <v>146</v>
      </c>
      <c r="C89" s="9" t="s">
        <v>147</v>
      </c>
      <c r="D89" s="5">
        <v>1515</v>
      </c>
      <c r="E89" s="5">
        <v>0.01</v>
      </c>
      <c r="F89" s="5">
        <v>0.28000000000000003</v>
      </c>
      <c r="G89" s="1"/>
    </row>
    <row r="90" spans="1:7" ht="15" customHeight="1" x14ac:dyDescent="0.25">
      <c r="A90" s="5">
        <v>89</v>
      </c>
      <c r="B90" s="15" t="s">
        <v>148</v>
      </c>
      <c r="C90" s="9" t="s">
        <v>149</v>
      </c>
      <c r="D90" s="5">
        <v>1288</v>
      </c>
      <c r="E90" s="5">
        <v>0.01</v>
      </c>
      <c r="F90" s="5">
        <v>0.24</v>
      </c>
      <c r="G90" s="1"/>
    </row>
    <row r="91" spans="1:7" ht="15" customHeight="1" x14ac:dyDescent="0.25">
      <c r="A91" s="5">
        <v>90</v>
      </c>
      <c r="B91" s="15" t="s">
        <v>150</v>
      </c>
      <c r="C91" s="9" t="s">
        <v>151</v>
      </c>
      <c r="D91" s="5">
        <v>34825</v>
      </c>
      <c r="E91" s="5">
        <v>0.34</v>
      </c>
      <c r="F91" s="5">
        <v>6.53</v>
      </c>
      <c r="G91" s="1"/>
    </row>
    <row r="92" spans="1:7" ht="15" customHeight="1" x14ac:dyDescent="0.25">
      <c r="A92" s="5">
        <v>91</v>
      </c>
      <c r="B92" s="15" t="s">
        <v>152</v>
      </c>
      <c r="C92" s="9" t="s">
        <v>153</v>
      </c>
      <c r="D92" s="5">
        <v>4442</v>
      </c>
      <c r="E92" s="5">
        <v>0.04</v>
      </c>
      <c r="F92" s="5">
        <v>0.83</v>
      </c>
      <c r="G92" s="1"/>
    </row>
    <row r="93" spans="1:7" ht="15" customHeight="1" x14ac:dyDescent="0.25">
      <c r="A93" s="5">
        <v>92</v>
      </c>
      <c r="B93" s="15" t="s">
        <v>154</v>
      </c>
      <c r="C93" s="9" t="s">
        <v>155</v>
      </c>
      <c r="D93" s="5">
        <v>1773</v>
      </c>
      <c r="E93" s="5">
        <v>0.02</v>
      </c>
      <c r="F93" s="5">
        <v>0.33</v>
      </c>
      <c r="G93" s="1"/>
    </row>
    <row r="94" spans="1:7" ht="15" customHeight="1" x14ac:dyDescent="0.25">
      <c r="A94" s="5">
        <v>93</v>
      </c>
      <c r="B94" s="15" t="s">
        <v>156</v>
      </c>
      <c r="C94" s="9" t="s">
        <v>157</v>
      </c>
      <c r="D94" s="5">
        <v>906</v>
      </c>
      <c r="E94" s="5">
        <v>0.01</v>
      </c>
      <c r="F94" s="5">
        <v>0.17</v>
      </c>
      <c r="G94" s="1"/>
    </row>
    <row r="95" spans="1:7" ht="15" customHeight="1" x14ac:dyDescent="0.25">
      <c r="A95" s="5">
        <v>94</v>
      </c>
      <c r="B95" s="15" t="s">
        <v>158</v>
      </c>
      <c r="C95" s="9" t="s">
        <v>159</v>
      </c>
      <c r="D95" s="5">
        <v>869</v>
      </c>
      <c r="E95" s="5">
        <v>0.01</v>
      </c>
      <c r="F95" s="5">
        <v>0.16</v>
      </c>
      <c r="G95" s="1"/>
    </row>
    <row r="96" spans="1:7" ht="15" customHeight="1" x14ac:dyDescent="0.25">
      <c r="A96" s="5">
        <v>95</v>
      </c>
      <c r="B96" s="15" t="s">
        <v>160</v>
      </c>
      <c r="C96" s="9" t="s">
        <v>161</v>
      </c>
      <c r="D96" s="5">
        <v>3436</v>
      </c>
      <c r="E96" s="5">
        <v>0.03</v>
      </c>
      <c r="F96" s="5">
        <v>0.64</v>
      </c>
      <c r="G96" s="1"/>
    </row>
    <row r="97" spans="1:7" ht="15" customHeight="1" x14ac:dyDescent="0.25">
      <c r="A97" s="5">
        <v>96</v>
      </c>
      <c r="B97" s="15" t="s">
        <v>162</v>
      </c>
      <c r="C97" s="9" t="s">
        <v>163</v>
      </c>
      <c r="D97" s="5">
        <v>57994</v>
      </c>
      <c r="E97" s="5">
        <v>0.56999999999999995</v>
      </c>
      <c r="F97" s="5">
        <v>10.87</v>
      </c>
      <c r="G97" s="1"/>
    </row>
    <row r="98" spans="1:7" ht="15" customHeight="1" x14ac:dyDescent="0.25">
      <c r="A98" s="3" t="s">
        <v>164</v>
      </c>
      <c r="B98" s="2" t="s">
        <v>864</v>
      </c>
      <c r="C98" s="3" t="s">
        <v>165</v>
      </c>
      <c r="D98" s="4">
        <f>SUM(D99:D102)</f>
        <v>113795</v>
      </c>
      <c r="E98" s="4">
        <v>1.1299999999999999</v>
      </c>
      <c r="F98" s="4">
        <f>SUM(F99:F102)</f>
        <v>21.34</v>
      </c>
      <c r="G98" s="1"/>
    </row>
    <row r="99" spans="1:7" ht="15" customHeight="1" x14ac:dyDescent="0.25">
      <c r="A99" s="5">
        <v>97</v>
      </c>
      <c r="B99" s="15" t="s">
        <v>166</v>
      </c>
      <c r="C99" s="9" t="s">
        <v>167</v>
      </c>
      <c r="D99" s="5">
        <v>77659</v>
      </c>
      <c r="E99" s="5">
        <v>0.77</v>
      </c>
      <c r="F99" s="5">
        <v>14.56</v>
      </c>
      <c r="G99" s="1"/>
    </row>
    <row r="100" spans="1:7" ht="15" customHeight="1" x14ac:dyDescent="0.25">
      <c r="A100" s="5">
        <v>98</v>
      </c>
      <c r="B100" s="15" t="s">
        <v>168</v>
      </c>
      <c r="C100" s="9" t="s">
        <v>169</v>
      </c>
      <c r="D100" s="5">
        <v>17506</v>
      </c>
      <c r="E100" s="5">
        <v>0.17</v>
      </c>
      <c r="F100" s="5">
        <v>3.28</v>
      </c>
      <c r="G100" s="1"/>
    </row>
    <row r="101" spans="1:7" ht="15" customHeight="1" x14ac:dyDescent="0.25">
      <c r="A101" s="5">
        <v>99</v>
      </c>
      <c r="B101" s="15" t="s">
        <v>170</v>
      </c>
      <c r="C101" s="9" t="s">
        <v>171</v>
      </c>
      <c r="D101" s="5">
        <v>16618</v>
      </c>
      <c r="E101" s="5">
        <v>0.16</v>
      </c>
      <c r="F101" s="5">
        <v>3.12</v>
      </c>
      <c r="G101" s="1"/>
    </row>
    <row r="102" spans="1:7" ht="15" customHeight="1" x14ac:dyDescent="0.25">
      <c r="A102" s="5">
        <v>100</v>
      </c>
      <c r="B102" s="15" t="s">
        <v>172</v>
      </c>
      <c r="C102" s="9" t="s">
        <v>173</v>
      </c>
      <c r="D102" s="5">
        <v>2012</v>
      </c>
      <c r="E102" s="5">
        <v>0.02</v>
      </c>
      <c r="F102" s="5">
        <v>0.38</v>
      </c>
      <c r="G102" s="1"/>
    </row>
    <row r="103" spans="1:7" ht="15" customHeight="1" x14ac:dyDescent="0.25">
      <c r="A103" s="3" t="s">
        <v>174</v>
      </c>
      <c r="B103" s="6" t="s">
        <v>865</v>
      </c>
      <c r="C103" s="3" t="s">
        <v>175</v>
      </c>
      <c r="D103" s="4">
        <f>SUM(D104:D114)</f>
        <v>582140</v>
      </c>
      <c r="E103" s="4">
        <v>5.76</v>
      </c>
      <c r="F103" s="4">
        <f>SUM(F104:F114)</f>
        <v>109.14999999999999</v>
      </c>
      <c r="G103" s="5"/>
    </row>
    <row r="104" spans="1:7" ht="15" customHeight="1" x14ac:dyDescent="0.25">
      <c r="A104" s="5">
        <v>101</v>
      </c>
      <c r="B104" s="15" t="s">
        <v>176</v>
      </c>
      <c r="C104" s="9" t="s">
        <v>177</v>
      </c>
      <c r="D104" s="5">
        <v>3302</v>
      </c>
      <c r="E104" s="5">
        <v>0.03</v>
      </c>
      <c r="F104" s="5">
        <v>0.62</v>
      </c>
      <c r="G104" s="1"/>
    </row>
    <row r="105" spans="1:7" ht="15" customHeight="1" x14ac:dyDescent="0.25">
      <c r="A105" s="5">
        <v>102</v>
      </c>
      <c r="B105" s="15" t="s">
        <v>178</v>
      </c>
      <c r="C105" s="9" t="s">
        <v>179</v>
      </c>
      <c r="D105" s="5">
        <v>11998</v>
      </c>
      <c r="E105" s="5">
        <v>0.12</v>
      </c>
      <c r="F105" s="5">
        <v>2.25</v>
      </c>
      <c r="G105" s="1"/>
    </row>
    <row r="106" spans="1:7" ht="15" customHeight="1" x14ac:dyDescent="0.25">
      <c r="A106" s="5">
        <v>103</v>
      </c>
      <c r="B106" s="15" t="s">
        <v>180</v>
      </c>
      <c r="C106" s="9" t="s">
        <v>181</v>
      </c>
      <c r="D106" s="5">
        <v>116123</v>
      </c>
      <c r="E106" s="5">
        <v>1.1499999999999999</v>
      </c>
      <c r="F106" s="5">
        <v>21.77</v>
      </c>
      <c r="G106" s="1"/>
    </row>
    <row r="107" spans="1:7" ht="15" customHeight="1" x14ac:dyDescent="0.25">
      <c r="A107" s="5">
        <v>104</v>
      </c>
      <c r="B107" s="15" t="s">
        <v>182</v>
      </c>
      <c r="C107" s="9" t="s">
        <v>183</v>
      </c>
      <c r="D107" s="5">
        <v>258119</v>
      </c>
      <c r="E107" s="5">
        <v>2.5499999999999998</v>
      </c>
      <c r="F107" s="5">
        <v>48.4</v>
      </c>
      <c r="G107" s="1"/>
    </row>
    <row r="108" spans="1:7" ht="15" customHeight="1" x14ac:dyDescent="0.25">
      <c r="A108" s="5">
        <v>105</v>
      </c>
      <c r="B108" s="15" t="s">
        <v>184</v>
      </c>
      <c r="C108" s="9" t="s">
        <v>185</v>
      </c>
      <c r="D108" s="5">
        <v>1173</v>
      </c>
      <c r="E108" s="5">
        <v>0.01</v>
      </c>
      <c r="F108" s="5">
        <v>0.22</v>
      </c>
      <c r="G108" s="5"/>
    </row>
    <row r="109" spans="1:7" ht="15" customHeight="1" x14ac:dyDescent="0.25">
      <c r="A109" s="5">
        <v>106</v>
      </c>
      <c r="B109" s="15" t="s">
        <v>186</v>
      </c>
      <c r="C109" s="9" t="s">
        <v>187</v>
      </c>
      <c r="D109" s="5">
        <v>177</v>
      </c>
      <c r="E109" s="5">
        <v>0</v>
      </c>
      <c r="F109" s="5">
        <v>0.03</v>
      </c>
      <c r="G109" s="1"/>
    </row>
    <row r="110" spans="1:7" ht="15" customHeight="1" x14ac:dyDescent="0.25">
      <c r="A110" s="5">
        <v>107</v>
      </c>
      <c r="B110" s="15" t="s">
        <v>188</v>
      </c>
      <c r="C110" s="9" t="s">
        <v>189</v>
      </c>
      <c r="D110" s="5">
        <v>12324</v>
      </c>
      <c r="E110" s="5">
        <v>0.12</v>
      </c>
      <c r="F110" s="5">
        <v>2.31</v>
      </c>
      <c r="G110" s="1"/>
    </row>
    <row r="111" spans="1:7" ht="15" customHeight="1" x14ac:dyDescent="0.25">
      <c r="A111" s="5">
        <v>108</v>
      </c>
      <c r="B111" s="15" t="s">
        <v>190</v>
      </c>
      <c r="C111" s="9" t="s">
        <v>191</v>
      </c>
      <c r="D111" s="5">
        <v>1049</v>
      </c>
      <c r="E111" s="5">
        <v>0.01</v>
      </c>
      <c r="F111" s="5">
        <v>0.2</v>
      </c>
      <c r="G111" s="1"/>
    </row>
    <row r="112" spans="1:7" ht="15" customHeight="1" x14ac:dyDescent="0.25">
      <c r="A112" s="5">
        <v>109</v>
      </c>
      <c r="B112" s="15" t="s">
        <v>192</v>
      </c>
      <c r="C112" s="9" t="s">
        <v>193</v>
      </c>
      <c r="D112" s="5">
        <v>23638</v>
      </c>
      <c r="E112" s="5">
        <v>0.23</v>
      </c>
      <c r="F112" s="5">
        <v>4.43</v>
      </c>
      <c r="G112" s="1"/>
    </row>
    <row r="113" spans="1:7" ht="15" customHeight="1" x14ac:dyDescent="0.25">
      <c r="A113" s="5">
        <v>110</v>
      </c>
      <c r="B113" s="15" t="s">
        <v>194</v>
      </c>
      <c r="C113" s="9" t="s">
        <v>195</v>
      </c>
      <c r="D113" s="5">
        <v>9317</v>
      </c>
      <c r="E113" s="5">
        <v>0.09</v>
      </c>
      <c r="F113" s="5">
        <v>1.75</v>
      </c>
      <c r="G113" s="1"/>
    </row>
    <row r="114" spans="1:7" ht="15" customHeight="1" x14ac:dyDescent="0.25">
      <c r="A114" s="5">
        <v>111</v>
      </c>
      <c r="B114" s="15" t="s">
        <v>196</v>
      </c>
      <c r="C114" s="9" t="s">
        <v>197</v>
      </c>
      <c r="D114" s="5">
        <v>144920</v>
      </c>
      <c r="E114" s="5">
        <v>1.43</v>
      </c>
      <c r="F114" s="5">
        <v>27.17</v>
      </c>
      <c r="G114" s="1"/>
    </row>
    <row r="115" spans="1:7" ht="15" customHeight="1" x14ac:dyDescent="0.25">
      <c r="A115" s="3" t="s">
        <v>198</v>
      </c>
      <c r="B115" s="6" t="s">
        <v>866</v>
      </c>
      <c r="C115" s="3" t="s">
        <v>199</v>
      </c>
      <c r="D115" s="4">
        <f>SUM(D116:D123)</f>
        <v>393032</v>
      </c>
      <c r="E115" s="4">
        <f>SUM(E116:E123)</f>
        <v>3.8800000000000003</v>
      </c>
      <c r="F115" s="4">
        <f>SUM(F116:F123)</f>
        <v>73.699999999999989</v>
      </c>
      <c r="G115" s="1"/>
    </row>
    <row r="116" spans="1:7" ht="15" customHeight="1" x14ac:dyDescent="0.25">
      <c r="A116" s="5">
        <v>112</v>
      </c>
      <c r="B116" s="15" t="s">
        <v>200</v>
      </c>
      <c r="C116" s="9" t="s">
        <v>201</v>
      </c>
      <c r="D116" s="5">
        <v>20264</v>
      </c>
      <c r="E116" s="5">
        <v>0.2</v>
      </c>
      <c r="F116" s="5">
        <v>3.8</v>
      </c>
      <c r="G116" s="1"/>
    </row>
    <row r="117" spans="1:7" ht="15" customHeight="1" x14ac:dyDescent="0.25">
      <c r="A117" s="5">
        <v>113</v>
      </c>
      <c r="B117" s="15" t="s">
        <v>202</v>
      </c>
      <c r="C117" s="9" t="s">
        <v>203</v>
      </c>
      <c r="D117" s="5">
        <v>8577</v>
      </c>
      <c r="E117" s="5">
        <v>0.08</v>
      </c>
      <c r="F117" s="5">
        <v>1.61</v>
      </c>
      <c r="G117" s="1"/>
    </row>
    <row r="118" spans="1:7" ht="15" customHeight="1" x14ac:dyDescent="0.25">
      <c r="A118" s="5">
        <v>114</v>
      </c>
      <c r="B118" s="15" t="s">
        <v>204</v>
      </c>
      <c r="C118" s="9" t="s">
        <v>205</v>
      </c>
      <c r="D118" s="5">
        <v>11144</v>
      </c>
      <c r="E118" s="5">
        <v>0.11</v>
      </c>
      <c r="F118" s="5">
        <v>2.09</v>
      </c>
      <c r="G118" s="1"/>
    </row>
    <row r="119" spans="1:7" ht="15" customHeight="1" x14ac:dyDescent="0.25">
      <c r="A119" s="5">
        <v>115</v>
      </c>
      <c r="B119" s="15" t="s">
        <v>206</v>
      </c>
      <c r="C119" s="9" t="s">
        <v>207</v>
      </c>
      <c r="D119" s="5">
        <v>36438</v>
      </c>
      <c r="E119" s="5">
        <v>0.36</v>
      </c>
      <c r="F119" s="5">
        <v>6.83</v>
      </c>
      <c r="G119" s="1"/>
    </row>
    <row r="120" spans="1:7" ht="15" customHeight="1" x14ac:dyDescent="0.25">
      <c r="A120" s="5">
        <v>116</v>
      </c>
      <c r="B120" s="15" t="s">
        <v>208</v>
      </c>
      <c r="C120" s="9" t="s">
        <v>209</v>
      </c>
      <c r="D120" s="5">
        <v>125574</v>
      </c>
      <c r="E120" s="5">
        <v>1.24</v>
      </c>
      <c r="F120" s="5">
        <v>23.55</v>
      </c>
      <c r="G120" s="1"/>
    </row>
    <row r="121" spans="1:7" ht="15" customHeight="1" x14ac:dyDescent="0.25">
      <c r="A121" s="5">
        <v>117</v>
      </c>
      <c r="B121" s="15" t="s">
        <v>210</v>
      </c>
      <c r="C121" s="9" t="s">
        <v>211</v>
      </c>
      <c r="D121" s="5">
        <v>147857</v>
      </c>
      <c r="E121" s="5">
        <v>1.46</v>
      </c>
      <c r="F121" s="5">
        <v>27.72</v>
      </c>
      <c r="G121" s="1"/>
    </row>
    <row r="122" spans="1:7" ht="15" customHeight="1" x14ac:dyDescent="0.25">
      <c r="A122" s="5">
        <v>118</v>
      </c>
      <c r="B122" s="15" t="s">
        <v>212</v>
      </c>
      <c r="C122" s="9" t="s">
        <v>213</v>
      </c>
      <c r="D122" s="5">
        <v>5840</v>
      </c>
      <c r="E122" s="5">
        <v>0.06</v>
      </c>
      <c r="F122" s="5">
        <v>1.1000000000000001</v>
      </c>
      <c r="G122" s="1"/>
    </row>
    <row r="123" spans="1:7" ht="15" customHeight="1" x14ac:dyDescent="0.25">
      <c r="A123" s="5">
        <v>119</v>
      </c>
      <c r="B123" s="15" t="s">
        <v>214</v>
      </c>
      <c r="C123" s="9" t="s">
        <v>215</v>
      </c>
      <c r="D123" s="5">
        <v>37338</v>
      </c>
      <c r="E123" s="5">
        <v>0.37</v>
      </c>
      <c r="F123" s="5">
        <v>7</v>
      </c>
      <c r="G123" s="1"/>
    </row>
    <row r="124" spans="1:7" ht="15" customHeight="1" x14ac:dyDescent="0.25">
      <c r="A124" s="3" t="s">
        <v>216</v>
      </c>
      <c r="B124" s="6" t="s">
        <v>867</v>
      </c>
      <c r="C124" s="3" t="s">
        <v>217</v>
      </c>
      <c r="D124" s="4">
        <f>SUM(D125:D134)</f>
        <v>209544</v>
      </c>
      <c r="E124" s="4">
        <f>SUM(E125:E134)</f>
        <v>2.09</v>
      </c>
      <c r="F124" s="4">
        <f>SUM(F125:F134)</f>
        <v>39.290000000000006</v>
      </c>
      <c r="G124" s="1"/>
    </row>
    <row r="125" spans="1:7" ht="15" customHeight="1" x14ac:dyDescent="0.25">
      <c r="A125" s="5">
        <v>120</v>
      </c>
      <c r="B125" s="15" t="s">
        <v>218</v>
      </c>
      <c r="C125" s="9" t="s">
        <v>219</v>
      </c>
      <c r="D125" s="5">
        <v>601</v>
      </c>
      <c r="E125" s="5">
        <v>0.01</v>
      </c>
      <c r="F125" s="5">
        <v>0.11</v>
      </c>
      <c r="G125" s="1"/>
    </row>
    <row r="126" spans="1:7" ht="15" customHeight="1" x14ac:dyDescent="0.25">
      <c r="A126" s="5">
        <v>121</v>
      </c>
      <c r="B126" s="15" t="s">
        <v>220</v>
      </c>
      <c r="C126" s="9" t="s">
        <v>221</v>
      </c>
      <c r="D126" s="5">
        <v>10853</v>
      </c>
      <c r="E126" s="5">
        <v>0.11</v>
      </c>
      <c r="F126" s="5">
        <v>2.04</v>
      </c>
      <c r="G126" s="1"/>
    </row>
    <row r="127" spans="1:7" ht="15" customHeight="1" x14ac:dyDescent="0.25">
      <c r="A127" s="5">
        <v>122</v>
      </c>
      <c r="B127" s="15" t="s">
        <v>222</v>
      </c>
      <c r="C127" s="9" t="s">
        <v>223</v>
      </c>
      <c r="D127" s="5">
        <v>5039</v>
      </c>
      <c r="E127" s="5">
        <v>0.05</v>
      </c>
      <c r="F127" s="5">
        <v>0.94</v>
      </c>
      <c r="G127" s="1"/>
    </row>
    <row r="128" spans="1:7" ht="15" customHeight="1" x14ac:dyDescent="0.25">
      <c r="A128" s="5">
        <v>123</v>
      </c>
      <c r="B128" s="15" t="s">
        <v>224</v>
      </c>
      <c r="C128" s="9" t="s">
        <v>225</v>
      </c>
      <c r="D128" s="5">
        <v>5656</v>
      </c>
      <c r="E128" s="5">
        <v>0.06</v>
      </c>
      <c r="F128" s="5">
        <v>1.06</v>
      </c>
      <c r="G128" s="1"/>
    </row>
    <row r="129" spans="1:7" ht="15" customHeight="1" x14ac:dyDescent="0.25">
      <c r="A129" s="5">
        <v>124</v>
      </c>
      <c r="B129" s="15" t="s">
        <v>226</v>
      </c>
      <c r="C129" s="9" t="s">
        <v>227</v>
      </c>
      <c r="D129" s="5">
        <v>26586</v>
      </c>
      <c r="E129" s="5">
        <v>0.26</v>
      </c>
      <c r="F129" s="5">
        <v>4.99</v>
      </c>
      <c r="G129" s="5"/>
    </row>
    <row r="130" spans="1:7" ht="15" customHeight="1" x14ac:dyDescent="0.25">
      <c r="A130" s="5">
        <v>125</v>
      </c>
      <c r="B130" s="15" t="s">
        <v>228</v>
      </c>
      <c r="C130" s="9" t="s">
        <v>229</v>
      </c>
      <c r="D130" s="5">
        <v>72501</v>
      </c>
      <c r="E130" s="5">
        <v>0.72</v>
      </c>
      <c r="F130" s="5">
        <v>13.59</v>
      </c>
      <c r="G130" s="1"/>
    </row>
    <row r="131" spans="1:7" ht="15" customHeight="1" x14ac:dyDescent="0.25">
      <c r="A131" s="5">
        <v>126</v>
      </c>
      <c r="B131" s="15" t="s">
        <v>230</v>
      </c>
      <c r="C131" s="9" t="s">
        <v>231</v>
      </c>
      <c r="D131" s="5">
        <v>5390</v>
      </c>
      <c r="E131" s="5">
        <v>0.05</v>
      </c>
      <c r="F131" s="5">
        <v>1.01</v>
      </c>
      <c r="G131" s="1"/>
    </row>
    <row r="132" spans="1:7" ht="15" customHeight="1" x14ac:dyDescent="0.25">
      <c r="A132" s="5">
        <v>127</v>
      </c>
      <c r="B132" s="15" t="s">
        <v>232</v>
      </c>
      <c r="C132" s="9" t="s">
        <v>233</v>
      </c>
      <c r="D132" s="5">
        <v>27921</v>
      </c>
      <c r="E132" s="5">
        <v>0.28000000000000003</v>
      </c>
      <c r="F132" s="5">
        <v>5.24</v>
      </c>
      <c r="G132" s="1"/>
    </row>
    <row r="133" spans="1:7" ht="15" customHeight="1" x14ac:dyDescent="0.25">
      <c r="A133" s="5">
        <v>128</v>
      </c>
      <c r="B133" s="15" t="s">
        <v>234</v>
      </c>
      <c r="C133" s="9" t="s">
        <v>235</v>
      </c>
      <c r="D133" s="5">
        <v>12930</v>
      </c>
      <c r="E133" s="5">
        <v>0.13</v>
      </c>
      <c r="F133" s="5">
        <v>2.42</v>
      </c>
      <c r="G133" s="1"/>
    </row>
    <row r="134" spans="1:7" ht="15" customHeight="1" x14ac:dyDescent="0.25">
      <c r="A134" s="5">
        <v>129</v>
      </c>
      <c r="B134" s="15" t="s">
        <v>236</v>
      </c>
      <c r="C134" s="16" t="s">
        <v>237</v>
      </c>
      <c r="D134" s="5">
        <v>42067</v>
      </c>
      <c r="E134" s="5">
        <v>0.42</v>
      </c>
      <c r="F134" s="5">
        <v>7.89</v>
      </c>
      <c r="G134" s="1"/>
    </row>
    <row r="135" spans="1:7" ht="15" customHeight="1" x14ac:dyDescent="0.25">
      <c r="A135" s="3" t="s">
        <v>240</v>
      </c>
      <c r="B135" s="6" t="s">
        <v>868</v>
      </c>
      <c r="C135" s="3" t="s">
        <v>241</v>
      </c>
      <c r="D135" s="4">
        <f>SUM(D136:D145)</f>
        <v>272983</v>
      </c>
      <c r="E135" s="4">
        <f>SUM(E136:E145)</f>
        <v>2.7</v>
      </c>
      <c r="F135" s="4">
        <f>SUM(F136:F145)</f>
        <v>51.190000000000005</v>
      </c>
      <c r="G135" s="1"/>
    </row>
    <row r="136" spans="1:7" ht="15" customHeight="1" x14ac:dyDescent="0.25">
      <c r="A136" s="5">
        <v>130</v>
      </c>
      <c r="B136" s="15" t="s">
        <v>238</v>
      </c>
      <c r="C136" s="9" t="s">
        <v>239</v>
      </c>
      <c r="D136" s="5">
        <v>10565</v>
      </c>
      <c r="E136" s="5">
        <v>0.1</v>
      </c>
      <c r="F136" s="5">
        <v>1.98</v>
      </c>
      <c r="G136" s="1"/>
    </row>
    <row r="137" spans="1:7" ht="15" customHeight="1" x14ac:dyDescent="0.25">
      <c r="A137" s="5">
        <v>131</v>
      </c>
      <c r="B137" s="15" t="s">
        <v>242</v>
      </c>
      <c r="C137" s="9" t="s">
        <v>243</v>
      </c>
      <c r="D137" s="5">
        <v>47652</v>
      </c>
      <c r="E137" s="5">
        <v>0.47</v>
      </c>
      <c r="F137" s="5">
        <v>8.94</v>
      </c>
      <c r="G137" s="1"/>
    </row>
    <row r="138" spans="1:7" ht="15" customHeight="1" x14ac:dyDescent="0.25">
      <c r="A138" s="5">
        <v>132</v>
      </c>
      <c r="B138" s="15" t="s">
        <v>244</v>
      </c>
      <c r="C138" s="9" t="s">
        <v>245</v>
      </c>
      <c r="D138" s="5">
        <v>4141</v>
      </c>
      <c r="E138" s="5">
        <v>0.04</v>
      </c>
      <c r="F138" s="5">
        <v>0.78</v>
      </c>
      <c r="G138" s="1"/>
    </row>
    <row r="139" spans="1:7" ht="15" customHeight="1" x14ac:dyDescent="0.25">
      <c r="A139" s="5">
        <v>133</v>
      </c>
      <c r="B139" s="15" t="s">
        <v>246</v>
      </c>
      <c r="C139" s="9" t="s">
        <v>247</v>
      </c>
      <c r="D139" s="5">
        <v>49793</v>
      </c>
      <c r="E139" s="5">
        <v>0.49</v>
      </c>
      <c r="F139" s="5">
        <v>9.34</v>
      </c>
      <c r="G139" s="1"/>
    </row>
    <row r="140" spans="1:7" ht="15" customHeight="1" x14ac:dyDescent="0.25">
      <c r="A140" s="5">
        <v>134</v>
      </c>
      <c r="B140" s="15" t="s">
        <v>248</v>
      </c>
      <c r="C140" s="9" t="s">
        <v>249</v>
      </c>
      <c r="D140" s="5">
        <v>2363</v>
      </c>
      <c r="E140" s="5">
        <v>0.02</v>
      </c>
      <c r="F140" s="5">
        <v>0.44</v>
      </c>
      <c r="G140" s="5"/>
    </row>
    <row r="141" spans="1:7" ht="15" customHeight="1" x14ac:dyDescent="0.25">
      <c r="A141" s="5">
        <v>135</v>
      </c>
      <c r="B141" s="15" t="s">
        <v>250</v>
      </c>
      <c r="C141" s="9" t="s">
        <v>251</v>
      </c>
      <c r="D141" s="5">
        <v>41198</v>
      </c>
      <c r="E141" s="5">
        <v>0.41</v>
      </c>
      <c r="F141" s="5">
        <v>7.73</v>
      </c>
      <c r="G141" s="1"/>
    </row>
    <row r="142" spans="1:7" ht="15" customHeight="1" x14ac:dyDescent="0.25">
      <c r="A142" s="5">
        <v>136</v>
      </c>
      <c r="B142" s="15" t="s">
        <v>252</v>
      </c>
      <c r="C142" s="9" t="s">
        <v>253</v>
      </c>
      <c r="D142" s="5">
        <v>1399</v>
      </c>
      <c r="E142" s="5">
        <v>0.01</v>
      </c>
      <c r="F142" s="5">
        <v>0.26</v>
      </c>
      <c r="G142" s="1"/>
    </row>
    <row r="143" spans="1:7" ht="15" customHeight="1" x14ac:dyDescent="0.25">
      <c r="A143" s="5">
        <v>137</v>
      </c>
      <c r="B143" s="15" t="s">
        <v>254</v>
      </c>
      <c r="C143" s="9" t="s">
        <v>255</v>
      </c>
      <c r="D143" s="5">
        <v>40950</v>
      </c>
      <c r="E143" s="5">
        <v>0.41</v>
      </c>
      <c r="F143" s="5">
        <v>7.68</v>
      </c>
      <c r="G143" s="1"/>
    </row>
    <row r="144" spans="1:7" ht="15" customHeight="1" x14ac:dyDescent="0.25">
      <c r="A144" s="5">
        <v>138</v>
      </c>
      <c r="B144" s="15" t="s">
        <v>256</v>
      </c>
      <c r="C144" s="9" t="s">
        <v>257</v>
      </c>
      <c r="D144" s="5">
        <v>1620</v>
      </c>
      <c r="E144" s="5">
        <v>0.02</v>
      </c>
      <c r="F144" s="5">
        <v>0.3</v>
      </c>
      <c r="G144" s="1"/>
    </row>
    <row r="145" spans="1:7" ht="15" customHeight="1" x14ac:dyDescent="0.25">
      <c r="A145" s="5">
        <v>139</v>
      </c>
      <c r="B145" s="15" t="s">
        <v>258</v>
      </c>
      <c r="C145" s="16" t="s">
        <v>259</v>
      </c>
      <c r="D145" s="5">
        <v>73302</v>
      </c>
      <c r="E145" s="5">
        <v>0.73</v>
      </c>
      <c r="F145" s="5">
        <v>13.74</v>
      </c>
      <c r="G145" s="1"/>
    </row>
    <row r="146" spans="1:7" ht="15" customHeight="1" x14ac:dyDescent="0.25">
      <c r="A146" s="3" t="s">
        <v>264</v>
      </c>
      <c r="B146" s="6" t="s">
        <v>869</v>
      </c>
      <c r="C146" s="3" t="s">
        <v>265</v>
      </c>
      <c r="D146" s="4">
        <f>SUM(D147:D149)</f>
        <v>196771</v>
      </c>
      <c r="E146" s="4">
        <f>SUM(E147:E149)</f>
        <v>1.95</v>
      </c>
      <c r="F146" s="4">
        <f>SUM(F147:F149)</f>
        <v>36.900000000000006</v>
      </c>
      <c r="G146" s="1"/>
    </row>
    <row r="147" spans="1:7" ht="15" customHeight="1" x14ac:dyDescent="0.25">
      <c r="A147" s="5">
        <v>140</v>
      </c>
      <c r="B147" s="15" t="s">
        <v>260</v>
      </c>
      <c r="C147" s="9" t="s">
        <v>261</v>
      </c>
      <c r="D147" s="5">
        <v>46116</v>
      </c>
      <c r="E147" s="5">
        <v>0.46</v>
      </c>
      <c r="F147" s="5">
        <v>8.65</v>
      </c>
      <c r="G147" s="1"/>
    </row>
    <row r="148" spans="1:7" ht="15" customHeight="1" x14ac:dyDescent="0.25">
      <c r="A148" s="5">
        <v>141</v>
      </c>
      <c r="B148" s="15" t="s">
        <v>262</v>
      </c>
      <c r="C148" s="9" t="s">
        <v>263</v>
      </c>
      <c r="D148" s="5">
        <v>29765</v>
      </c>
      <c r="E148" s="5">
        <v>0.28999999999999998</v>
      </c>
      <c r="F148" s="5">
        <v>5.58</v>
      </c>
      <c r="G148" s="1"/>
    </row>
    <row r="149" spans="1:7" ht="15" customHeight="1" x14ac:dyDescent="0.25">
      <c r="A149" s="5">
        <v>142</v>
      </c>
      <c r="B149" s="15" t="s">
        <v>266</v>
      </c>
      <c r="C149" s="9" t="s">
        <v>267</v>
      </c>
      <c r="D149" s="5">
        <v>120890</v>
      </c>
      <c r="E149" s="5">
        <v>1.2</v>
      </c>
      <c r="F149" s="5">
        <v>22.67</v>
      </c>
      <c r="G149" s="1"/>
    </row>
    <row r="150" spans="1:7" ht="15" customHeight="1" x14ac:dyDescent="0.25">
      <c r="A150" s="3" t="s">
        <v>274</v>
      </c>
      <c r="B150" s="6" t="s">
        <v>870</v>
      </c>
      <c r="C150" s="3" t="s">
        <v>275</v>
      </c>
      <c r="D150" s="4">
        <f>SUM(D151:D172)</f>
        <v>1546470</v>
      </c>
      <c r="E150" s="4">
        <f>SUM(E151:E172)</f>
        <v>15.309999999999999</v>
      </c>
      <c r="F150" s="4">
        <f>SUM(F151:F172)</f>
        <v>289.96999999999991</v>
      </c>
      <c r="G150" s="1"/>
    </row>
    <row r="151" spans="1:7" ht="15" customHeight="1" x14ac:dyDescent="0.25">
      <c r="A151" s="5">
        <v>143</v>
      </c>
      <c r="B151" s="15" t="s">
        <v>268</v>
      </c>
      <c r="C151" s="9" t="s">
        <v>269</v>
      </c>
      <c r="D151" s="5">
        <v>241</v>
      </c>
      <c r="E151" s="5">
        <v>0</v>
      </c>
      <c r="F151" s="5">
        <v>0.05</v>
      </c>
      <c r="G151" s="5"/>
    </row>
    <row r="152" spans="1:7" ht="15" customHeight="1" x14ac:dyDescent="0.25">
      <c r="A152" s="5">
        <v>144</v>
      </c>
      <c r="B152" s="15" t="s">
        <v>270</v>
      </c>
      <c r="C152" s="9" t="s">
        <v>271</v>
      </c>
      <c r="D152" s="5">
        <v>1738</v>
      </c>
      <c r="E152" s="5">
        <v>0.02</v>
      </c>
      <c r="F152" s="5">
        <v>0.33</v>
      </c>
      <c r="G152" s="1"/>
    </row>
    <row r="153" spans="1:7" ht="15" customHeight="1" x14ac:dyDescent="0.25">
      <c r="A153" s="5">
        <v>145</v>
      </c>
      <c r="B153" s="15" t="s">
        <v>272</v>
      </c>
      <c r="C153" s="9" t="s">
        <v>273</v>
      </c>
      <c r="D153" s="5">
        <v>963943</v>
      </c>
      <c r="E153" s="5">
        <v>9.5399999999999991</v>
      </c>
      <c r="F153" s="5">
        <v>180.75</v>
      </c>
      <c r="G153" s="5"/>
    </row>
    <row r="154" spans="1:7" ht="15" customHeight="1" x14ac:dyDescent="0.25">
      <c r="A154" s="5">
        <v>146</v>
      </c>
      <c r="B154" s="15" t="s">
        <v>276</v>
      </c>
      <c r="C154" s="9" t="s">
        <v>277</v>
      </c>
      <c r="D154" s="5">
        <v>12940</v>
      </c>
      <c r="E154" s="5">
        <v>0.13</v>
      </c>
      <c r="F154" s="5">
        <v>2.4300000000000002</v>
      </c>
      <c r="G154" s="1"/>
    </row>
    <row r="155" spans="1:7" ht="15" customHeight="1" x14ac:dyDescent="0.25">
      <c r="A155" s="5">
        <v>147</v>
      </c>
      <c r="B155" s="15" t="s">
        <v>278</v>
      </c>
      <c r="C155" s="9" t="s">
        <v>279</v>
      </c>
      <c r="D155" s="5">
        <v>29109</v>
      </c>
      <c r="E155" s="5">
        <v>0.28999999999999998</v>
      </c>
      <c r="F155" s="5">
        <v>5.46</v>
      </c>
      <c r="G155" s="5"/>
    </row>
    <row r="156" spans="1:7" ht="15" customHeight="1" x14ac:dyDescent="0.25">
      <c r="A156" s="5">
        <v>148</v>
      </c>
      <c r="B156" s="15" t="s">
        <v>280</v>
      </c>
      <c r="C156" s="9" t="s">
        <v>281</v>
      </c>
      <c r="D156" s="5">
        <v>110774</v>
      </c>
      <c r="E156" s="5">
        <v>1.1000000000000001</v>
      </c>
      <c r="F156" s="5">
        <v>20.77</v>
      </c>
      <c r="G156" s="1"/>
    </row>
    <row r="157" spans="1:7" ht="15" customHeight="1" x14ac:dyDescent="0.25">
      <c r="A157" s="5">
        <v>149</v>
      </c>
      <c r="B157" s="15" t="s">
        <v>282</v>
      </c>
      <c r="C157" s="9" t="s">
        <v>283</v>
      </c>
      <c r="D157" s="5">
        <v>4616</v>
      </c>
      <c r="E157" s="5">
        <v>0.05</v>
      </c>
      <c r="F157" s="5">
        <v>0.87</v>
      </c>
      <c r="G157" s="1"/>
    </row>
    <row r="158" spans="1:7" ht="15" customHeight="1" x14ac:dyDescent="0.25">
      <c r="A158" s="5">
        <v>150</v>
      </c>
      <c r="B158" s="15" t="s">
        <v>284</v>
      </c>
      <c r="C158" s="9" t="s">
        <v>285</v>
      </c>
      <c r="D158" s="5">
        <v>131913</v>
      </c>
      <c r="E158" s="5">
        <v>1.3</v>
      </c>
      <c r="F158" s="5">
        <v>24.73</v>
      </c>
      <c r="G158" s="1"/>
    </row>
    <row r="159" spans="1:7" ht="15" customHeight="1" x14ac:dyDescent="0.25">
      <c r="A159" s="5">
        <v>151</v>
      </c>
      <c r="B159" s="15" t="s">
        <v>286</v>
      </c>
      <c r="C159" s="9" t="s">
        <v>287</v>
      </c>
      <c r="D159" s="5">
        <v>22421</v>
      </c>
      <c r="E159" s="5">
        <v>0.22</v>
      </c>
      <c r="F159" s="5">
        <v>4.2</v>
      </c>
      <c r="G159" s="1"/>
    </row>
    <row r="160" spans="1:7" ht="15" customHeight="1" x14ac:dyDescent="0.25">
      <c r="A160" s="5">
        <v>152</v>
      </c>
      <c r="B160" s="15" t="s">
        <v>288</v>
      </c>
      <c r="C160" s="9" t="s">
        <v>289</v>
      </c>
      <c r="D160" s="5">
        <v>62737</v>
      </c>
      <c r="E160" s="5">
        <v>0.62</v>
      </c>
      <c r="F160" s="5">
        <v>11.76</v>
      </c>
      <c r="G160" s="1"/>
    </row>
    <row r="161" spans="1:7" ht="15" customHeight="1" x14ac:dyDescent="0.25">
      <c r="A161" s="5">
        <v>153</v>
      </c>
      <c r="B161" s="15" t="s">
        <v>290</v>
      </c>
      <c r="C161" s="9" t="s">
        <v>291</v>
      </c>
      <c r="D161" s="5">
        <v>1999</v>
      </c>
      <c r="E161" s="5">
        <v>0.02</v>
      </c>
      <c r="F161" s="5">
        <v>0.37</v>
      </c>
      <c r="G161" s="1"/>
    </row>
    <row r="162" spans="1:7" ht="15" customHeight="1" x14ac:dyDescent="0.25">
      <c r="A162" s="5">
        <v>154</v>
      </c>
      <c r="B162" s="15" t="s">
        <v>292</v>
      </c>
      <c r="C162" s="9" t="s">
        <v>293</v>
      </c>
      <c r="D162" s="5">
        <v>21729</v>
      </c>
      <c r="E162" s="5">
        <v>0.21</v>
      </c>
      <c r="F162" s="5">
        <v>4.07</v>
      </c>
      <c r="G162" s="1"/>
    </row>
    <row r="163" spans="1:7" ht="15" customHeight="1" x14ac:dyDescent="0.25">
      <c r="A163" s="5">
        <v>155</v>
      </c>
      <c r="B163" s="15" t="s">
        <v>294</v>
      </c>
      <c r="C163" s="9" t="s">
        <v>295</v>
      </c>
      <c r="D163" s="5">
        <v>710</v>
      </c>
      <c r="E163" s="5">
        <v>0.01</v>
      </c>
      <c r="F163" s="5">
        <v>0.13</v>
      </c>
      <c r="G163" s="1"/>
    </row>
    <row r="164" spans="1:7" ht="15" customHeight="1" x14ac:dyDescent="0.25">
      <c r="A164" s="5">
        <v>156</v>
      </c>
      <c r="B164" s="15" t="s">
        <v>296</v>
      </c>
      <c r="C164" s="9" t="s">
        <v>297</v>
      </c>
      <c r="D164" s="5">
        <v>34059</v>
      </c>
      <c r="E164" s="5">
        <v>0.34</v>
      </c>
      <c r="F164" s="5">
        <v>6.39</v>
      </c>
      <c r="G164" s="1"/>
    </row>
    <row r="165" spans="1:7" ht="15" customHeight="1" x14ac:dyDescent="0.25">
      <c r="A165" s="5">
        <v>157</v>
      </c>
      <c r="B165" s="15" t="s">
        <v>298</v>
      </c>
      <c r="C165" s="9" t="s">
        <v>299</v>
      </c>
      <c r="D165" s="5">
        <v>12976</v>
      </c>
      <c r="E165" s="5">
        <v>0.13</v>
      </c>
      <c r="F165" s="5">
        <v>2.4300000000000002</v>
      </c>
      <c r="G165" s="1"/>
    </row>
    <row r="166" spans="1:7" ht="15" customHeight="1" x14ac:dyDescent="0.25">
      <c r="A166" s="5">
        <v>158</v>
      </c>
      <c r="B166" s="15" t="s">
        <v>300</v>
      </c>
      <c r="C166" s="9" t="s">
        <v>301</v>
      </c>
      <c r="D166" s="5">
        <v>2473</v>
      </c>
      <c r="E166" s="5">
        <v>0.02</v>
      </c>
      <c r="F166" s="5">
        <v>0.46</v>
      </c>
      <c r="G166" s="1"/>
    </row>
    <row r="167" spans="1:7" ht="15" customHeight="1" x14ac:dyDescent="0.25">
      <c r="A167" s="5">
        <v>159</v>
      </c>
      <c r="B167" s="15" t="s">
        <v>302</v>
      </c>
      <c r="C167" s="9" t="s">
        <v>303</v>
      </c>
      <c r="D167" s="5">
        <v>1700</v>
      </c>
      <c r="E167" s="5">
        <v>0.02</v>
      </c>
      <c r="F167" s="5">
        <v>0.32</v>
      </c>
      <c r="G167" s="1"/>
    </row>
    <row r="168" spans="1:7" ht="15" customHeight="1" x14ac:dyDescent="0.25">
      <c r="A168" s="5">
        <v>160</v>
      </c>
      <c r="B168" s="15" t="s">
        <v>304</v>
      </c>
      <c r="C168" s="9" t="s">
        <v>305</v>
      </c>
      <c r="D168" s="5">
        <v>9765</v>
      </c>
      <c r="E168" s="5">
        <v>0.1</v>
      </c>
      <c r="F168" s="5">
        <v>1.83</v>
      </c>
      <c r="G168" s="1"/>
    </row>
    <row r="169" spans="1:7" ht="15" customHeight="1" x14ac:dyDescent="0.25">
      <c r="A169" s="5">
        <v>161</v>
      </c>
      <c r="B169" s="15" t="s">
        <v>306</v>
      </c>
      <c r="C169" s="9" t="s">
        <v>307</v>
      </c>
      <c r="D169" s="5">
        <v>26377</v>
      </c>
      <c r="E169" s="5">
        <v>0.26</v>
      </c>
      <c r="F169" s="5">
        <v>4.95</v>
      </c>
      <c r="G169" s="1"/>
    </row>
    <row r="170" spans="1:7" ht="15" customHeight="1" x14ac:dyDescent="0.25">
      <c r="A170" s="5">
        <v>162</v>
      </c>
      <c r="B170" s="15" t="s">
        <v>308</v>
      </c>
      <c r="C170" s="9" t="s">
        <v>309</v>
      </c>
      <c r="D170" s="5">
        <v>34430</v>
      </c>
      <c r="E170" s="5">
        <v>0.34</v>
      </c>
      <c r="F170" s="5">
        <v>6.46</v>
      </c>
      <c r="G170" s="1"/>
    </row>
    <row r="171" spans="1:7" ht="15" customHeight="1" x14ac:dyDescent="0.25">
      <c r="A171" s="5">
        <v>163</v>
      </c>
      <c r="B171" s="15" t="s">
        <v>310</v>
      </c>
      <c r="C171" s="9" t="s">
        <v>311</v>
      </c>
      <c r="D171" s="5">
        <v>27322</v>
      </c>
      <c r="E171" s="5">
        <v>0.27</v>
      </c>
      <c r="F171" s="5">
        <v>5.12</v>
      </c>
      <c r="G171" s="1"/>
    </row>
    <row r="172" spans="1:7" ht="15" customHeight="1" x14ac:dyDescent="0.25">
      <c r="A172" s="5">
        <v>164</v>
      </c>
      <c r="B172" s="15" t="s">
        <v>312</v>
      </c>
      <c r="C172" s="9" t="s">
        <v>313</v>
      </c>
      <c r="D172" s="5">
        <v>32498</v>
      </c>
      <c r="E172" s="5">
        <v>0.32</v>
      </c>
      <c r="F172" s="5">
        <v>6.09</v>
      </c>
      <c r="G172" s="1"/>
    </row>
    <row r="173" spans="1:7" ht="15" customHeight="1" x14ac:dyDescent="0.25">
      <c r="A173" s="3" t="s">
        <v>322</v>
      </c>
      <c r="B173" s="6" t="s">
        <v>323</v>
      </c>
      <c r="C173" s="3" t="s">
        <v>324</v>
      </c>
      <c r="D173" s="4">
        <f>SUM(D174:D188)</f>
        <v>1401559</v>
      </c>
      <c r="E173" s="4">
        <f>SUM(E174:E188)</f>
        <v>13.849999999999996</v>
      </c>
      <c r="F173" s="4">
        <f>SUM(F174:F188)</f>
        <v>262.8</v>
      </c>
      <c r="G173" s="1"/>
    </row>
    <row r="174" spans="1:7" ht="15" customHeight="1" x14ac:dyDescent="0.25">
      <c r="A174" s="5">
        <v>165</v>
      </c>
      <c r="B174" s="15" t="s">
        <v>314</v>
      </c>
      <c r="C174" s="9" t="s">
        <v>315</v>
      </c>
      <c r="D174" s="5">
        <v>561694</v>
      </c>
      <c r="E174" s="5">
        <v>5.56</v>
      </c>
      <c r="F174" s="5">
        <v>105.32</v>
      </c>
      <c r="G174" s="1"/>
    </row>
    <row r="175" spans="1:7" ht="15" customHeight="1" x14ac:dyDescent="0.25">
      <c r="A175" s="5">
        <v>166</v>
      </c>
      <c r="B175" s="15" t="s">
        <v>316</v>
      </c>
      <c r="C175" s="9" t="s">
        <v>317</v>
      </c>
      <c r="D175" s="5">
        <v>34723</v>
      </c>
      <c r="E175" s="5">
        <v>0.34</v>
      </c>
      <c r="F175" s="5">
        <v>6.51</v>
      </c>
      <c r="G175" s="1"/>
    </row>
    <row r="176" spans="1:7" ht="15" customHeight="1" x14ac:dyDescent="0.25">
      <c r="A176" s="5">
        <v>167</v>
      </c>
      <c r="B176" s="15" t="s">
        <v>318</v>
      </c>
      <c r="C176" s="9" t="s">
        <v>319</v>
      </c>
      <c r="D176" s="5">
        <v>342187</v>
      </c>
      <c r="E176" s="5">
        <v>3.38</v>
      </c>
      <c r="F176" s="5">
        <v>64.16</v>
      </c>
      <c r="G176" s="1"/>
    </row>
    <row r="177" spans="1:7" ht="15" customHeight="1" x14ac:dyDescent="0.25">
      <c r="A177" s="5">
        <v>168</v>
      </c>
      <c r="B177" s="15" t="s">
        <v>320</v>
      </c>
      <c r="C177" s="9" t="s">
        <v>321</v>
      </c>
      <c r="D177" s="5">
        <v>7681</v>
      </c>
      <c r="E177" s="5">
        <v>0.08</v>
      </c>
      <c r="F177" s="5">
        <v>1.44</v>
      </c>
      <c r="G177" s="1"/>
    </row>
    <row r="178" spans="1:7" ht="15" customHeight="1" x14ac:dyDescent="0.25">
      <c r="A178" s="5">
        <v>169</v>
      </c>
      <c r="B178" s="15" t="s">
        <v>325</v>
      </c>
      <c r="C178" s="9" t="s">
        <v>326</v>
      </c>
      <c r="D178" s="5">
        <v>28306</v>
      </c>
      <c r="E178" s="5">
        <v>0.28000000000000003</v>
      </c>
      <c r="F178" s="5">
        <v>5.31</v>
      </c>
      <c r="G178" s="5"/>
    </row>
    <row r="179" spans="1:7" ht="15" customHeight="1" x14ac:dyDescent="0.25">
      <c r="A179" s="5">
        <v>170</v>
      </c>
      <c r="B179" s="15" t="s">
        <v>327</v>
      </c>
      <c r="C179" s="9" t="s">
        <v>328</v>
      </c>
      <c r="D179" s="5">
        <v>118515</v>
      </c>
      <c r="E179" s="5">
        <v>1.17</v>
      </c>
      <c r="F179" s="5">
        <v>22.22</v>
      </c>
      <c r="G179" s="1"/>
    </row>
    <row r="180" spans="1:7" ht="15" customHeight="1" x14ac:dyDescent="0.25">
      <c r="A180" s="5">
        <v>171</v>
      </c>
      <c r="B180" s="15" t="s">
        <v>329</v>
      </c>
      <c r="C180" s="9" t="s">
        <v>330</v>
      </c>
      <c r="D180" s="5">
        <v>11319</v>
      </c>
      <c r="E180" s="5">
        <v>0.11</v>
      </c>
      <c r="F180" s="5">
        <v>2.12</v>
      </c>
      <c r="G180" s="1"/>
    </row>
    <row r="181" spans="1:7" ht="15" customHeight="1" x14ac:dyDescent="0.25">
      <c r="A181" s="5">
        <v>172</v>
      </c>
      <c r="B181" s="15" t="s">
        <v>331</v>
      </c>
      <c r="C181" s="9" t="s">
        <v>332</v>
      </c>
      <c r="D181" s="5">
        <v>43614</v>
      </c>
      <c r="E181" s="5">
        <v>0.43</v>
      </c>
      <c r="F181" s="5">
        <v>8.18</v>
      </c>
      <c r="G181" s="1"/>
    </row>
    <row r="182" spans="1:7" ht="15" customHeight="1" x14ac:dyDescent="0.25">
      <c r="A182" s="5">
        <v>173</v>
      </c>
      <c r="B182" s="15" t="s">
        <v>333</v>
      </c>
      <c r="C182" s="9" t="s">
        <v>334</v>
      </c>
      <c r="D182" s="5">
        <v>4167</v>
      </c>
      <c r="E182" s="5">
        <v>0.04</v>
      </c>
      <c r="F182" s="5">
        <v>0.78</v>
      </c>
      <c r="G182" s="1"/>
    </row>
    <row r="183" spans="1:7" ht="15" customHeight="1" x14ac:dyDescent="0.25">
      <c r="A183" s="5">
        <v>174</v>
      </c>
      <c r="B183" s="15" t="s">
        <v>335</v>
      </c>
      <c r="C183" s="9" t="s">
        <v>336</v>
      </c>
      <c r="D183" s="5">
        <v>8261</v>
      </c>
      <c r="E183" s="5">
        <v>0.08</v>
      </c>
      <c r="F183" s="5">
        <v>1.55</v>
      </c>
      <c r="G183" s="1"/>
    </row>
    <row r="184" spans="1:7" ht="15" customHeight="1" x14ac:dyDescent="0.25">
      <c r="A184" s="5">
        <v>175</v>
      </c>
      <c r="B184" s="15" t="s">
        <v>337</v>
      </c>
      <c r="C184" s="9" t="s">
        <v>338</v>
      </c>
      <c r="D184" s="5">
        <v>111128</v>
      </c>
      <c r="E184" s="5">
        <v>1.1000000000000001</v>
      </c>
      <c r="F184" s="5">
        <v>20.84</v>
      </c>
      <c r="G184" s="1"/>
    </row>
    <row r="185" spans="1:7" ht="15" customHeight="1" x14ac:dyDescent="0.25">
      <c r="A185" s="5">
        <v>176</v>
      </c>
      <c r="B185" s="15" t="s">
        <v>339</v>
      </c>
      <c r="C185" s="9" t="s">
        <v>340</v>
      </c>
      <c r="D185" s="5">
        <v>86178</v>
      </c>
      <c r="E185" s="5">
        <v>0.85</v>
      </c>
      <c r="F185" s="5">
        <v>16.16</v>
      </c>
      <c r="G185" s="1"/>
    </row>
    <row r="186" spans="1:7" ht="15" customHeight="1" x14ac:dyDescent="0.25">
      <c r="A186" s="5">
        <v>177</v>
      </c>
      <c r="B186" s="15" t="s">
        <v>341</v>
      </c>
      <c r="C186" s="9" t="s">
        <v>342</v>
      </c>
      <c r="D186" s="5">
        <v>2723</v>
      </c>
      <c r="E186" s="5">
        <v>0.03</v>
      </c>
      <c r="F186" s="5">
        <v>0.51</v>
      </c>
      <c r="G186" s="1"/>
    </row>
    <row r="187" spans="1:7" ht="15" customHeight="1" x14ac:dyDescent="0.25">
      <c r="A187" s="5">
        <v>178</v>
      </c>
      <c r="B187" s="15" t="s">
        <v>343</v>
      </c>
      <c r="C187" s="9" t="s">
        <v>344</v>
      </c>
      <c r="D187" s="5">
        <v>284</v>
      </c>
      <c r="E187" s="5">
        <v>0</v>
      </c>
      <c r="F187" s="5">
        <v>0.05</v>
      </c>
      <c r="G187" s="1"/>
    </row>
    <row r="188" spans="1:7" ht="15" customHeight="1" x14ac:dyDescent="0.25">
      <c r="A188" s="5">
        <v>179</v>
      </c>
      <c r="B188" s="15" t="s">
        <v>345</v>
      </c>
      <c r="C188" s="9" t="s">
        <v>346</v>
      </c>
      <c r="D188" s="5">
        <v>40779</v>
      </c>
      <c r="E188" s="5">
        <v>0.4</v>
      </c>
      <c r="F188" s="5">
        <v>7.65</v>
      </c>
      <c r="G188" s="1"/>
    </row>
    <row r="189" spans="1:7" ht="15" customHeight="1" x14ac:dyDescent="0.25">
      <c r="A189" s="3" t="s">
        <v>357</v>
      </c>
      <c r="B189" s="6" t="s">
        <v>358</v>
      </c>
      <c r="C189" s="3" t="s">
        <v>359</v>
      </c>
      <c r="D189" s="4">
        <f>SUM(D190:D207)</f>
        <v>421698</v>
      </c>
      <c r="E189" s="4">
        <f>SUM(E190:E207)</f>
        <v>4.1899999999999995</v>
      </c>
      <c r="F189" s="4">
        <f>SUM(F190:F207)</f>
        <v>79.070000000000007</v>
      </c>
      <c r="G189" s="1"/>
    </row>
    <row r="190" spans="1:7" ht="15" customHeight="1" x14ac:dyDescent="0.25">
      <c r="A190" s="5">
        <v>180</v>
      </c>
      <c r="B190" s="15" t="s">
        <v>347</v>
      </c>
      <c r="C190" s="9" t="s">
        <v>348</v>
      </c>
      <c r="D190" s="5">
        <v>1261</v>
      </c>
      <c r="E190" s="5">
        <v>0.01</v>
      </c>
      <c r="F190" s="5">
        <v>0.24</v>
      </c>
      <c r="G190" s="1"/>
    </row>
    <row r="191" spans="1:7" ht="15" customHeight="1" x14ac:dyDescent="0.25">
      <c r="A191" s="5">
        <v>181</v>
      </c>
      <c r="B191" s="15" t="s">
        <v>349</v>
      </c>
      <c r="C191" s="9" t="s">
        <v>350</v>
      </c>
      <c r="D191" s="5">
        <v>13506</v>
      </c>
      <c r="E191" s="5">
        <v>0.13</v>
      </c>
      <c r="F191" s="5">
        <v>2.5299999999999998</v>
      </c>
      <c r="G191" s="1"/>
    </row>
    <row r="192" spans="1:7" ht="15" customHeight="1" x14ac:dyDescent="0.25">
      <c r="A192" s="5">
        <v>182</v>
      </c>
      <c r="B192" s="15" t="s">
        <v>351</v>
      </c>
      <c r="C192" s="9" t="s">
        <v>352</v>
      </c>
      <c r="D192" s="5">
        <v>8604</v>
      </c>
      <c r="E192" s="5">
        <v>0.09</v>
      </c>
      <c r="F192" s="5">
        <v>1.61</v>
      </c>
      <c r="G192" s="1"/>
    </row>
    <row r="193" spans="1:7" ht="15" customHeight="1" x14ac:dyDescent="0.25">
      <c r="A193" s="5">
        <v>183</v>
      </c>
      <c r="B193" s="15" t="s">
        <v>353</v>
      </c>
      <c r="C193" s="9" t="s">
        <v>354</v>
      </c>
      <c r="D193" s="5">
        <v>5032</v>
      </c>
      <c r="E193" s="5">
        <v>0.05</v>
      </c>
      <c r="F193" s="5">
        <v>0.94</v>
      </c>
      <c r="G193" s="1"/>
    </row>
    <row r="194" spans="1:7" ht="15" customHeight="1" x14ac:dyDescent="0.25">
      <c r="A194" s="5">
        <v>184</v>
      </c>
      <c r="B194" s="15" t="s">
        <v>355</v>
      </c>
      <c r="C194" s="9" t="s">
        <v>356</v>
      </c>
      <c r="D194" s="5">
        <v>73430</v>
      </c>
      <c r="E194" s="5">
        <v>0.73</v>
      </c>
      <c r="F194" s="5">
        <v>13.77</v>
      </c>
      <c r="G194" s="5"/>
    </row>
    <row r="195" spans="1:7" ht="15" customHeight="1" x14ac:dyDescent="0.25">
      <c r="A195" s="5">
        <v>185</v>
      </c>
      <c r="B195" s="15" t="s">
        <v>360</v>
      </c>
      <c r="C195" s="9" t="s">
        <v>361</v>
      </c>
      <c r="D195" s="5">
        <v>102118</v>
      </c>
      <c r="E195" s="5">
        <v>1.01</v>
      </c>
      <c r="F195" s="5">
        <v>19.149999999999999</v>
      </c>
      <c r="G195" s="1"/>
    </row>
    <row r="196" spans="1:7" ht="15" customHeight="1" x14ac:dyDescent="0.25">
      <c r="A196" s="5">
        <v>186</v>
      </c>
      <c r="B196" s="15" t="s">
        <v>362</v>
      </c>
      <c r="C196" s="9" t="s">
        <v>363</v>
      </c>
      <c r="D196" s="5">
        <v>2746</v>
      </c>
      <c r="E196" s="5">
        <v>0.03</v>
      </c>
      <c r="F196" s="5">
        <v>0.51</v>
      </c>
      <c r="G196" s="1"/>
    </row>
    <row r="197" spans="1:7" ht="15" customHeight="1" x14ac:dyDescent="0.25">
      <c r="A197" s="5">
        <v>187</v>
      </c>
      <c r="B197" s="15" t="s">
        <v>364</v>
      </c>
      <c r="C197" s="9" t="s">
        <v>365</v>
      </c>
      <c r="D197" s="5">
        <v>17741</v>
      </c>
      <c r="E197" s="5">
        <v>0.18</v>
      </c>
      <c r="F197" s="5">
        <v>3.33</v>
      </c>
      <c r="G197" s="1"/>
    </row>
    <row r="198" spans="1:7" ht="15" customHeight="1" x14ac:dyDescent="0.25">
      <c r="A198" s="5">
        <v>188</v>
      </c>
      <c r="B198" s="15" t="s">
        <v>366</v>
      </c>
      <c r="C198" s="9" t="s">
        <v>367</v>
      </c>
      <c r="D198" s="5">
        <v>11922</v>
      </c>
      <c r="E198" s="5">
        <v>0.12</v>
      </c>
      <c r="F198" s="5">
        <v>2.2400000000000002</v>
      </c>
      <c r="G198" s="1"/>
    </row>
    <row r="199" spans="1:7" ht="15" customHeight="1" x14ac:dyDescent="0.25">
      <c r="A199" s="5">
        <v>189</v>
      </c>
      <c r="B199" s="15" t="s">
        <v>368</v>
      </c>
      <c r="C199" s="9" t="s">
        <v>369</v>
      </c>
      <c r="D199" s="5">
        <v>11277</v>
      </c>
      <c r="E199" s="5">
        <v>0.11</v>
      </c>
      <c r="F199" s="5">
        <v>2.11</v>
      </c>
      <c r="G199" s="1"/>
    </row>
    <row r="200" spans="1:7" ht="15" customHeight="1" x14ac:dyDescent="0.25">
      <c r="A200" s="5">
        <v>190</v>
      </c>
      <c r="B200" s="15" t="s">
        <v>370</v>
      </c>
      <c r="C200" s="9" t="s">
        <v>371</v>
      </c>
      <c r="D200" s="5">
        <v>1519</v>
      </c>
      <c r="E200" s="5">
        <v>0.02</v>
      </c>
      <c r="F200" s="5">
        <v>0.28000000000000003</v>
      </c>
      <c r="G200" s="1"/>
    </row>
    <row r="201" spans="1:7" ht="15" customHeight="1" x14ac:dyDescent="0.25">
      <c r="A201" s="5">
        <v>191</v>
      </c>
      <c r="B201" s="15" t="s">
        <v>372</v>
      </c>
      <c r="C201" s="9" t="s">
        <v>373</v>
      </c>
      <c r="D201" s="5">
        <v>4580</v>
      </c>
      <c r="E201" s="5">
        <v>0.05</v>
      </c>
      <c r="F201" s="5">
        <v>0.86</v>
      </c>
      <c r="G201" s="1"/>
    </row>
    <row r="202" spans="1:7" ht="15" customHeight="1" x14ac:dyDescent="0.25">
      <c r="A202" s="5">
        <v>192</v>
      </c>
      <c r="B202" s="15" t="s">
        <v>374</v>
      </c>
      <c r="C202" s="9" t="s">
        <v>375</v>
      </c>
      <c r="D202" s="5">
        <v>88478</v>
      </c>
      <c r="E202" s="5">
        <v>0.88</v>
      </c>
      <c r="F202" s="5">
        <v>16.59</v>
      </c>
      <c r="G202" s="1"/>
    </row>
    <row r="203" spans="1:7" ht="15" customHeight="1" x14ac:dyDescent="0.25">
      <c r="A203" s="5">
        <v>193</v>
      </c>
      <c r="B203" s="15" t="s">
        <v>376</v>
      </c>
      <c r="C203" s="9" t="s">
        <v>377</v>
      </c>
      <c r="D203" s="5">
        <v>2118</v>
      </c>
      <c r="E203" s="5">
        <v>0.02</v>
      </c>
      <c r="F203" s="5">
        <v>0.4</v>
      </c>
      <c r="G203" s="1"/>
    </row>
    <row r="204" spans="1:7" ht="15" customHeight="1" x14ac:dyDescent="0.25">
      <c r="A204" s="5">
        <v>194</v>
      </c>
      <c r="B204" s="15" t="s">
        <v>378</v>
      </c>
      <c r="C204" s="9" t="s">
        <v>379</v>
      </c>
      <c r="D204" s="5">
        <v>23603</v>
      </c>
      <c r="E204" s="5">
        <v>0.23</v>
      </c>
      <c r="F204" s="5">
        <v>4.43</v>
      </c>
      <c r="G204" s="1"/>
    </row>
    <row r="205" spans="1:7" ht="15" customHeight="1" x14ac:dyDescent="0.25">
      <c r="A205" s="5">
        <v>195</v>
      </c>
      <c r="B205" s="15" t="s">
        <v>380</v>
      </c>
      <c r="C205" s="9" t="s">
        <v>381</v>
      </c>
      <c r="D205" s="5">
        <v>26580</v>
      </c>
      <c r="E205" s="5">
        <v>0.26</v>
      </c>
      <c r="F205" s="5">
        <v>4.9800000000000004</v>
      </c>
      <c r="G205" s="1"/>
    </row>
    <row r="206" spans="1:7" ht="15" customHeight="1" x14ac:dyDescent="0.25">
      <c r="A206" s="5">
        <v>196</v>
      </c>
      <c r="B206" s="15" t="s">
        <v>382</v>
      </c>
      <c r="C206" s="9" t="s">
        <v>383</v>
      </c>
      <c r="D206" s="5">
        <v>4560</v>
      </c>
      <c r="E206" s="5">
        <v>0.05</v>
      </c>
      <c r="F206" s="5">
        <v>0.86</v>
      </c>
      <c r="G206" s="1"/>
    </row>
    <row r="207" spans="1:7" ht="15" customHeight="1" x14ac:dyDescent="0.25">
      <c r="A207" s="5">
        <v>197</v>
      </c>
      <c r="B207" s="15" t="s">
        <v>384</v>
      </c>
      <c r="C207" s="9" t="s">
        <v>385</v>
      </c>
      <c r="D207" s="5">
        <v>22623</v>
      </c>
      <c r="E207" s="5">
        <v>0.22</v>
      </c>
      <c r="F207" s="5">
        <v>4.24</v>
      </c>
      <c r="G207" s="1"/>
    </row>
    <row r="208" spans="1:7" ht="15" customHeight="1" x14ac:dyDescent="0.25">
      <c r="A208" s="3" t="s">
        <v>398</v>
      </c>
      <c r="B208" s="6" t="s">
        <v>871</v>
      </c>
      <c r="C208" s="3" t="s">
        <v>399</v>
      </c>
      <c r="D208" s="4">
        <f>SUM(D209:D210)</f>
        <v>278262</v>
      </c>
      <c r="E208" s="4">
        <f>SUM(E209:E210)</f>
        <v>2.75</v>
      </c>
      <c r="F208" s="4">
        <f>SUM(F209:F210)</f>
        <v>52.17</v>
      </c>
      <c r="G208" s="1"/>
    </row>
    <row r="209" spans="1:7" ht="15" customHeight="1" x14ac:dyDescent="0.25">
      <c r="A209" s="5">
        <v>198</v>
      </c>
      <c r="B209" s="7" t="s">
        <v>386</v>
      </c>
      <c r="C209" s="13" t="s">
        <v>387</v>
      </c>
      <c r="D209" s="5">
        <v>105941</v>
      </c>
      <c r="E209" s="5">
        <v>1.05</v>
      </c>
      <c r="F209" s="5">
        <v>19.86</v>
      </c>
      <c r="G209" s="1"/>
    </row>
    <row r="210" spans="1:7" ht="15" customHeight="1" x14ac:dyDescent="0.25">
      <c r="A210" s="5">
        <v>199</v>
      </c>
      <c r="B210" s="7" t="s">
        <v>388</v>
      </c>
      <c r="C210" s="13" t="s">
        <v>389</v>
      </c>
      <c r="D210" s="5">
        <v>172321</v>
      </c>
      <c r="E210" s="5">
        <v>1.7</v>
      </c>
      <c r="F210" s="5">
        <v>32.31</v>
      </c>
      <c r="G210" s="1"/>
    </row>
    <row r="211" spans="1:7" ht="15" customHeight="1" x14ac:dyDescent="0.25">
      <c r="A211" s="3" t="s">
        <v>406</v>
      </c>
      <c r="B211" s="6" t="s">
        <v>872</v>
      </c>
      <c r="C211" s="3" t="s">
        <v>407</v>
      </c>
      <c r="D211" s="4">
        <f>SUM(D212:D222)</f>
        <v>941908</v>
      </c>
      <c r="E211" s="4">
        <f>SUM(E212:E222)</f>
        <v>9.33</v>
      </c>
      <c r="F211" s="4">
        <f>SUM(F212:F222)</f>
        <v>176.62</v>
      </c>
      <c r="G211" s="1"/>
    </row>
    <row r="212" spans="1:7" ht="15" customHeight="1" x14ac:dyDescent="0.25">
      <c r="A212" s="5">
        <v>200</v>
      </c>
      <c r="B212" s="7" t="s">
        <v>390</v>
      </c>
      <c r="C212" s="13" t="s">
        <v>391</v>
      </c>
      <c r="D212" s="5">
        <v>55280</v>
      </c>
      <c r="E212" s="5">
        <v>0.55000000000000004</v>
      </c>
      <c r="F212" s="5">
        <v>10.37</v>
      </c>
      <c r="G212" s="1"/>
    </row>
    <row r="213" spans="1:7" ht="15" customHeight="1" x14ac:dyDescent="0.25">
      <c r="A213" s="5">
        <v>201</v>
      </c>
      <c r="B213" s="7" t="s">
        <v>392</v>
      </c>
      <c r="C213" s="13" t="s">
        <v>393</v>
      </c>
      <c r="D213" s="5">
        <v>114670</v>
      </c>
      <c r="E213" s="5">
        <v>1.1299999999999999</v>
      </c>
      <c r="F213" s="5">
        <v>21.5</v>
      </c>
      <c r="G213" s="5"/>
    </row>
    <row r="214" spans="1:7" ht="15" customHeight="1" x14ac:dyDescent="0.25">
      <c r="A214" s="5">
        <v>202</v>
      </c>
      <c r="B214" s="7" t="s">
        <v>394</v>
      </c>
      <c r="C214" s="13" t="s">
        <v>395</v>
      </c>
      <c r="D214" s="5">
        <v>3517</v>
      </c>
      <c r="E214" s="5">
        <v>0.03</v>
      </c>
      <c r="F214" s="5">
        <v>0.66</v>
      </c>
      <c r="G214" s="1"/>
    </row>
    <row r="215" spans="1:7" ht="15" customHeight="1" x14ac:dyDescent="0.25">
      <c r="A215" s="5">
        <v>203</v>
      </c>
      <c r="B215" s="7" t="s">
        <v>396</v>
      </c>
      <c r="C215" s="13" t="s">
        <v>397</v>
      </c>
      <c r="D215" s="5">
        <v>80951</v>
      </c>
      <c r="E215" s="5">
        <v>0.8</v>
      </c>
      <c r="F215" s="5">
        <v>15.18</v>
      </c>
      <c r="G215" s="1"/>
    </row>
    <row r="216" spans="1:7" ht="15" customHeight="1" x14ac:dyDescent="0.25">
      <c r="A216" s="5">
        <v>204</v>
      </c>
      <c r="B216" s="7" t="s">
        <v>400</v>
      </c>
      <c r="C216" s="13" t="s">
        <v>401</v>
      </c>
      <c r="D216" s="5">
        <v>9903</v>
      </c>
      <c r="E216" s="5">
        <v>0.1</v>
      </c>
      <c r="F216" s="5">
        <v>1.86</v>
      </c>
      <c r="G216" s="5"/>
    </row>
    <row r="217" spans="1:7" ht="15" customHeight="1" x14ac:dyDescent="0.25">
      <c r="A217" s="5">
        <v>205</v>
      </c>
      <c r="B217" s="7" t="s">
        <v>402</v>
      </c>
      <c r="C217" s="13" t="s">
        <v>403</v>
      </c>
      <c r="D217" s="5">
        <v>49501</v>
      </c>
      <c r="E217" s="5">
        <v>0.49</v>
      </c>
      <c r="F217" s="5">
        <v>9.2799999999999994</v>
      </c>
      <c r="G217" s="1"/>
    </row>
    <row r="218" spans="1:7" ht="15" customHeight="1" x14ac:dyDescent="0.25">
      <c r="A218" s="5">
        <v>206</v>
      </c>
      <c r="B218" s="7" t="s">
        <v>404</v>
      </c>
      <c r="C218" s="13" t="s">
        <v>405</v>
      </c>
      <c r="D218" s="5">
        <v>459510</v>
      </c>
      <c r="E218" s="5">
        <v>4.55</v>
      </c>
      <c r="F218" s="5">
        <v>86.16</v>
      </c>
      <c r="G218" s="1"/>
    </row>
    <row r="219" spans="1:7" ht="15" customHeight="1" x14ac:dyDescent="0.25">
      <c r="A219" s="5">
        <v>207</v>
      </c>
      <c r="B219" s="7" t="s">
        <v>408</v>
      </c>
      <c r="C219" s="13" t="s">
        <v>409</v>
      </c>
      <c r="D219" s="5">
        <v>104782</v>
      </c>
      <c r="E219" s="5">
        <v>1.04</v>
      </c>
      <c r="F219" s="5">
        <v>19.649999999999999</v>
      </c>
      <c r="G219" s="1"/>
    </row>
    <row r="220" spans="1:7" ht="15" customHeight="1" x14ac:dyDescent="0.25">
      <c r="A220" s="5">
        <v>208</v>
      </c>
      <c r="B220" s="7" t="s">
        <v>410</v>
      </c>
      <c r="C220" s="13" t="s">
        <v>411</v>
      </c>
      <c r="D220" s="5">
        <v>40119</v>
      </c>
      <c r="E220" s="5">
        <v>0.4</v>
      </c>
      <c r="F220" s="5">
        <v>7.52</v>
      </c>
      <c r="G220" s="1"/>
    </row>
    <row r="221" spans="1:7" ht="15" customHeight="1" x14ac:dyDescent="0.25">
      <c r="A221" s="5">
        <v>209</v>
      </c>
      <c r="B221" s="7" t="s">
        <v>412</v>
      </c>
      <c r="C221" s="13" t="s">
        <v>413</v>
      </c>
      <c r="D221" s="5">
        <v>690</v>
      </c>
      <c r="E221" s="5">
        <v>0.01</v>
      </c>
      <c r="F221" s="5">
        <v>0.13</v>
      </c>
      <c r="G221" s="1"/>
    </row>
    <row r="222" spans="1:7" ht="15" customHeight="1" x14ac:dyDescent="0.25">
      <c r="A222" s="5">
        <v>210</v>
      </c>
      <c r="B222" s="7" t="s">
        <v>414</v>
      </c>
      <c r="C222" s="13" t="s">
        <v>415</v>
      </c>
      <c r="D222" s="5">
        <v>22985</v>
      </c>
      <c r="E222" s="5">
        <v>0.23</v>
      </c>
      <c r="F222" s="5">
        <v>4.3099999999999996</v>
      </c>
      <c r="G222" s="1"/>
    </row>
    <row r="223" spans="1:7" ht="15" customHeight="1" x14ac:dyDescent="0.25">
      <c r="A223" s="3" t="s">
        <v>432</v>
      </c>
      <c r="B223" s="6" t="s">
        <v>873</v>
      </c>
      <c r="C223" s="3" t="s">
        <v>433</v>
      </c>
      <c r="D223" s="4">
        <f>SUM(D224:D246)</f>
        <v>641141</v>
      </c>
      <c r="E223" s="4">
        <f>SUM(E224:E246)</f>
        <v>6.349999999999997</v>
      </c>
      <c r="F223" s="4">
        <f>SUM(F224:F246)</f>
        <v>120.22</v>
      </c>
      <c r="G223" s="1"/>
    </row>
    <row r="224" spans="1:7" ht="15" customHeight="1" x14ac:dyDescent="0.25">
      <c r="A224" s="5">
        <v>211</v>
      </c>
      <c r="B224" s="15" t="s">
        <v>416</v>
      </c>
      <c r="C224" s="9" t="s">
        <v>417</v>
      </c>
      <c r="D224" s="5">
        <v>516</v>
      </c>
      <c r="E224" s="5">
        <v>0.01</v>
      </c>
      <c r="F224" s="5">
        <v>0.1</v>
      </c>
      <c r="G224" s="1"/>
    </row>
    <row r="225" spans="1:7" ht="15" customHeight="1" x14ac:dyDescent="0.25">
      <c r="A225" s="5">
        <v>212</v>
      </c>
      <c r="B225" s="15" t="s">
        <v>418</v>
      </c>
      <c r="C225" s="9" t="s">
        <v>419</v>
      </c>
      <c r="D225" s="5">
        <v>2654</v>
      </c>
      <c r="E225" s="5">
        <v>0.03</v>
      </c>
      <c r="F225" s="5">
        <v>0.5</v>
      </c>
      <c r="G225" s="1"/>
    </row>
    <row r="226" spans="1:7" ht="15" customHeight="1" x14ac:dyDescent="0.25">
      <c r="A226" s="5">
        <v>213</v>
      </c>
      <c r="B226" s="15" t="s">
        <v>420</v>
      </c>
      <c r="C226" s="9" t="s">
        <v>421</v>
      </c>
      <c r="D226" s="5">
        <v>6307</v>
      </c>
      <c r="E226" s="5">
        <v>0.06</v>
      </c>
      <c r="F226" s="5">
        <v>1.18</v>
      </c>
      <c r="G226" s="1"/>
    </row>
    <row r="227" spans="1:7" ht="15" customHeight="1" x14ac:dyDescent="0.25">
      <c r="A227" s="5">
        <v>214</v>
      </c>
      <c r="B227" s="15" t="s">
        <v>422</v>
      </c>
      <c r="C227" s="9" t="s">
        <v>423</v>
      </c>
      <c r="D227" s="5">
        <v>28992</v>
      </c>
      <c r="E227" s="5">
        <v>0.28999999999999998</v>
      </c>
      <c r="F227" s="5">
        <v>5.44</v>
      </c>
      <c r="G227" s="1"/>
    </row>
    <row r="228" spans="1:7" ht="15" customHeight="1" x14ac:dyDescent="0.25">
      <c r="A228" s="5">
        <v>215</v>
      </c>
      <c r="B228" s="15" t="s">
        <v>424</v>
      </c>
      <c r="C228" s="9" t="s">
        <v>425</v>
      </c>
      <c r="D228" s="5">
        <v>52870</v>
      </c>
      <c r="E228" s="5">
        <v>0.52</v>
      </c>
      <c r="F228" s="5">
        <v>9.91</v>
      </c>
      <c r="G228" s="5"/>
    </row>
    <row r="229" spans="1:7" ht="15" customHeight="1" x14ac:dyDescent="0.25">
      <c r="A229" s="5">
        <v>216</v>
      </c>
      <c r="B229" s="15" t="s">
        <v>426</v>
      </c>
      <c r="C229" s="9" t="s">
        <v>427</v>
      </c>
      <c r="D229" s="5">
        <v>198832</v>
      </c>
      <c r="E229" s="5">
        <v>1.97</v>
      </c>
      <c r="F229" s="5">
        <v>37.28</v>
      </c>
      <c r="G229" s="1"/>
    </row>
    <row r="230" spans="1:7" ht="15" customHeight="1" x14ac:dyDescent="0.25">
      <c r="A230" s="5">
        <v>217</v>
      </c>
      <c r="B230" s="15" t="s">
        <v>428</v>
      </c>
      <c r="C230" s="9" t="s">
        <v>429</v>
      </c>
      <c r="D230" s="5">
        <v>174364</v>
      </c>
      <c r="E230" s="5">
        <v>1.72</v>
      </c>
      <c r="F230" s="5">
        <v>32.69</v>
      </c>
      <c r="G230" s="1"/>
    </row>
    <row r="231" spans="1:7" ht="15" customHeight="1" x14ac:dyDescent="0.25">
      <c r="A231" s="5">
        <v>218</v>
      </c>
      <c r="B231" s="15" t="s">
        <v>430</v>
      </c>
      <c r="C231" s="9" t="s">
        <v>431</v>
      </c>
      <c r="D231" s="5">
        <v>99112</v>
      </c>
      <c r="E231" s="5">
        <v>0.98</v>
      </c>
      <c r="F231" s="5">
        <v>18.579999999999998</v>
      </c>
      <c r="G231" s="1"/>
    </row>
    <row r="232" spans="1:7" ht="15" customHeight="1" x14ac:dyDescent="0.25">
      <c r="A232" s="5">
        <v>219</v>
      </c>
      <c r="B232" s="15" t="s">
        <v>434</v>
      </c>
      <c r="C232" s="9" t="s">
        <v>435</v>
      </c>
      <c r="D232" s="5">
        <v>5701</v>
      </c>
      <c r="E232" s="5">
        <v>0.06</v>
      </c>
      <c r="F232" s="5">
        <v>1.07</v>
      </c>
      <c r="G232" s="1"/>
    </row>
    <row r="233" spans="1:7" ht="15" customHeight="1" x14ac:dyDescent="0.25">
      <c r="A233" s="5">
        <v>220</v>
      </c>
      <c r="B233" s="15" t="s">
        <v>436</v>
      </c>
      <c r="C233" s="9" t="s">
        <v>437</v>
      </c>
      <c r="D233" s="5">
        <v>1307</v>
      </c>
      <c r="E233" s="5">
        <v>0.01</v>
      </c>
      <c r="F233" s="5">
        <v>0.25</v>
      </c>
      <c r="G233" s="1"/>
    </row>
    <row r="234" spans="1:7" ht="15" customHeight="1" x14ac:dyDescent="0.25">
      <c r="A234" s="5">
        <v>221</v>
      </c>
      <c r="B234" s="15" t="s">
        <v>438</v>
      </c>
      <c r="C234" s="9" t="s">
        <v>439</v>
      </c>
      <c r="D234" s="5">
        <v>2187</v>
      </c>
      <c r="E234" s="5">
        <v>0.02</v>
      </c>
      <c r="F234" s="5">
        <v>0.41</v>
      </c>
      <c r="G234" s="1"/>
    </row>
    <row r="235" spans="1:7" ht="15" customHeight="1" x14ac:dyDescent="0.25">
      <c r="A235" s="5">
        <v>222</v>
      </c>
      <c r="B235" s="15" t="s">
        <v>440</v>
      </c>
      <c r="C235" s="9" t="s">
        <v>441</v>
      </c>
      <c r="D235" s="5">
        <v>17368</v>
      </c>
      <c r="E235" s="5">
        <v>0.17</v>
      </c>
      <c r="F235" s="5">
        <v>3.26</v>
      </c>
      <c r="G235" s="1"/>
    </row>
    <row r="236" spans="1:7" ht="15" customHeight="1" x14ac:dyDescent="0.25">
      <c r="A236" s="5">
        <v>223</v>
      </c>
      <c r="B236" s="15" t="s">
        <v>442</v>
      </c>
      <c r="C236" s="9" t="s">
        <v>443</v>
      </c>
      <c r="D236" s="5">
        <v>22894</v>
      </c>
      <c r="E236" s="5">
        <v>0.23</v>
      </c>
      <c r="F236" s="5">
        <v>4.29</v>
      </c>
      <c r="G236" s="1"/>
    </row>
    <row r="237" spans="1:7" ht="15" customHeight="1" x14ac:dyDescent="0.25">
      <c r="A237" s="5">
        <v>224</v>
      </c>
      <c r="B237" s="15" t="s">
        <v>444</v>
      </c>
      <c r="C237" s="9" t="s">
        <v>445</v>
      </c>
      <c r="D237" s="5">
        <v>730</v>
      </c>
      <c r="E237" s="5">
        <v>0.01</v>
      </c>
      <c r="F237" s="5">
        <v>0.14000000000000001</v>
      </c>
      <c r="G237" s="1"/>
    </row>
    <row r="238" spans="1:7" ht="15" customHeight="1" x14ac:dyDescent="0.25">
      <c r="A238" s="5">
        <v>225</v>
      </c>
      <c r="B238" s="15" t="s">
        <v>446</v>
      </c>
      <c r="C238" s="9" t="s">
        <v>447</v>
      </c>
      <c r="D238" s="5">
        <v>1746</v>
      </c>
      <c r="E238" s="5">
        <v>0.02</v>
      </c>
      <c r="F238" s="5">
        <v>0.33</v>
      </c>
      <c r="G238" s="1"/>
    </row>
    <row r="239" spans="1:7" ht="15" customHeight="1" x14ac:dyDescent="0.25">
      <c r="A239" s="5">
        <v>226</v>
      </c>
      <c r="B239" s="15" t="s">
        <v>448</v>
      </c>
      <c r="C239" s="9" t="s">
        <v>449</v>
      </c>
      <c r="D239" s="5">
        <v>2229</v>
      </c>
      <c r="E239" s="5">
        <v>0.02</v>
      </c>
      <c r="F239" s="5">
        <v>0.42</v>
      </c>
      <c r="G239" s="1"/>
    </row>
    <row r="240" spans="1:7" ht="15" customHeight="1" x14ac:dyDescent="0.25">
      <c r="A240" s="5">
        <v>227</v>
      </c>
      <c r="B240" s="15" t="s">
        <v>450</v>
      </c>
      <c r="C240" s="9" t="s">
        <v>451</v>
      </c>
      <c r="D240" s="5">
        <v>296</v>
      </c>
      <c r="E240" s="5">
        <v>0</v>
      </c>
      <c r="F240" s="5">
        <v>0.06</v>
      </c>
      <c r="G240" s="1"/>
    </row>
    <row r="241" spans="1:7" ht="15" customHeight="1" x14ac:dyDescent="0.25">
      <c r="A241" s="5">
        <v>228</v>
      </c>
      <c r="B241" s="15" t="s">
        <v>452</v>
      </c>
      <c r="C241" s="9" t="s">
        <v>453</v>
      </c>
      <c r="D241" s="5">
        <v>1032</v>
      </c>
      <c r="E241" s="5">
        <v>0.01</v>
      </c>
      <c r="F241" s="5">
        <v>0.19</v>
      </c>
      <c r="G241" s="1"/>
    </row>
    <row r="242" spans="1:7" ht="15" customHeight="1" x14ac:dyDescent="0.25">
      <c r="A242" s="5">
        <v>229</v>
      </c>
      <c r="B242" s="15" t="s">
        <v>454</v>
      </c>
      <c r="C242" s="9" t="s">
        <v>455</v>
      </c>
      <c r="D242" s="5">
        <v>824</v>
      </c>
      <c r="E242" s="5">
        <v>0.01</v>
      </c>
      <c r="F242" s="5">
        <v>0.15</v>
      </c>
      <c r="G242" s="1"/>
    </row>
    <row r="243" spans="1:7" ht="15" customHeight="1" x14ac:dyDescent="0.25">
      <c r="A243" s="5">
        <v>230</v>
      </c>
      <c r="B243" s="15" t="s">
        <v>456</v>
      </c>
      <c r="C243" s="9" t="s">
        <v>457</v>
      </c>
      <c r="D243" s="5">
        <v>2813</v>
      </c>
      <c r="E243" s="5">
        <v>0.03</v>
      </c>
      <c r="F243" s="5">
        <v>0.53</v>
      </c>
      <c r="G243" s="1"/>
    </row>
    <row r="244" spans="1:7" ht="15" customHeight="1" x14ac:dyDescent="0.25">
      <c r="A244" s="5">
        <v>231</v>
      </c>
      <c r="B244" s="15" t="s">
        <v>458</v>
      </c>
      <c r="C244" s="9" t="s">
        <v>459</v>
      </c>
      <c r="D244" s="5">
        <v>1809</v>
      </c>
      <c r="E244" s="5">
        <v>0.02</v>
      </c>
      <c r="F244" s="5">
        <v>0.34</v>
      </c>
      <c r="G244" s="1"/>
    </row>
    <row r="245" spans="1:7" ht="15" customHeight="1" x14ac:dyDescent="0.25">
      <c r="A245" s="5">
        <v>232</v>
      </c>
      <c r="B245" s="15" t="s">
        <v>460</v>
      </c>
      <c r="C245" s="9" t="s">
        <v>461</v>
      </c>
      <c r="D245" s="5">
        <v>2349</v>
      </c>
      <c r="E245" s="5">
        <v>0.02</v>
      </c>
      <c r="F245" s="5">
        <v>0.44</v>
      </c>
      <c r="G245" s="1"/>
    </row>
    <row r="246" spans="1:7" ht="15" customHeight="1" x14ac:dyDescent="0.25">
      <c r="A246" s="5">
        <v>233</v>
      </c>
      <c r="B246" s="15" t="s">
        <v>462</v>
      </c>
      <c r="C246" s="9" t="s">
        <v>463</v>
      </c>
      <c r="D246" s="5">
        <v>14209</v>
      </c>
      <c r="E246" s="5">
        <v>0.14000000000000001</v>
      </c>
      <c r="F246" s="5">
        <v>2.66</v>
      </c>
      <c r="G246" s="1"/>
    </row>
    <row r="247" spans="1:7" ht="15" customHeight="1" x14ac:dyDescent="0.25">
      <c r="A247" s="3" t="s">
        <v>482</v>
      </c>
      <c r="B247" s="6" t="s">
        <v>874</v>
      </c>
      <c r="C247" s="3" t="s">
        <v>483</v>
      </c>
      <c r="D247" s="4">
        <f>SUM(D248:D258)</f>
        <v>3140</v>
      </c>
      <c r="E247" s="4">
        <f>SUM(E248:E258)</f>
        <v>0.02</v>
      </c>
      <c r="F247" s="4">
        <f>SUM(F248:F258)</f>
        <v>0.58000000000000007</v>
      </c>
      <c r="G247" s="1"/>
    </row>
    <row r="248" spans="1:7" ht="15" customHeight="1" x14ac:dyDescent="0.25">
      <c r="A248" s="5">
        <v>234</v>
      </c>
      <c r="B248" s="7" t="s">
        <v>464</v>
      </c>
      <c r="C248" s="13" t="s">
        <v>465</v>
      </c>
      <c r="D248" s="5">
        <v>101</v>
      </c>
      <c r="E248" s="5">
        <v>0</v>
      </c>
      <c r="F248" s="5">
        <v>0.02</v>
      </c>
      <c r="G248" s="1"/>
    </row>
    <row r="249" spans="1:7" ht="15" customHeight="1" x14ac:dyDescent="0.25">
      <c r="A249" s="5">
        <v>235</v>
      </c>
      <c r="B249" s="7" t="s">
        <v>466</v>
      </c>
      <c r="C249" s="13" t="s">
        <v>467</v>
      </c>
      <c r="D249" s="5">
        <v>38</v>
      </c>
      <c r="E249" s="5">
        <v>0</v>
      </c>
      <c r="F249" s="5">
        <v>0.01</v>
      </c>
      <c r="G249" s="1"/>
    </row>
    <row r="250" spans="1:7" ht="15" customHeight="1" x14ac:dyDescent="0.25">
      <c r="A250" s="5">
        <v>236</v>
      </c>
      <c r="B250" s="7" t="s">
        <v>468</v>
      </c>
      <c r="C250" s="13" t="s">
        <v>469</v>
      </c>
      <c r="D250" s="5">
        <v>190</v>
      </c>
      <c r="E250" s="5">
        <v>0</v>
      </c>
      <c r="F250" s="5">
        <v>0.04</v>
      </c>
      <c r="G250" s="1"/>
    </row>
    <row r="251" spans="1:7" ht="15" customHeight="1" x14ac:dyDescent="0.25">
      <c r="A251" s="5">
        <v>237</v>
      </c>
      <c r="B251" s="7" t="s">
        <v>470</v>
      </c>
      <c r="C251" s="13" t="s">
        <v>471</v>
      </c>
      <c r="D251" s="5">
        <v>151</v>
      </c>
      <c r="E251" s="5">
        <v>0</v>
      </c>
      <c r="F251" s="5">
        <v>0.03</v>
      </c>
      <c r="G251" s="1"/>
    </row>
    <row r="252" spans="1:7" ht="15" customHeight="1" x14ac:dyDescent="0.25">
      <c r="A252" s="5">
        <v>238</v>
      </c>
      <c r="B252" s="7" t="s">
        <v>472</v>
      </c>
      <c r="C252" s="13" t="s">
        <v>473</v>
      </c>
      <c r="D252" s="5">
        <v>26</v>
      </c>
      <c r="E252" s="5">
        <v>0</v>
      </c>
      <c r="F252" s="5">
        <v>0</v>
      </c>
      <c r="G252" s="5"/>
    </row>
    <row r="253" spans="1:7" ht="15" customHeight="1" x14ac:dyDescent="0.25">
      <c r="A253" s="5">
        <v>239</v>
      </c>
      <c r="B253" s="7" t="s">
        <v>474</v>
      </c>
      <c r="C253" s="13" t="s">
        <v>475</v>
      </c>
      <c r="D253" s="5">
        <v>123</v>
      </c>
      <c r="E253" s="5">
        <v>0</v>
      </c>
      <c r="F253" s="5">
        <v>0.02</v>
      </c>
      <c r="G253" s="1"/>
    </row>
    <row r="254" spans="1:7" ht="15" customHeight="1" x14ac:dyDescent="0.25">
      <c r="A254" s="5">
        <v>240</v>
      </c>
      <c r="B254" s="7" t="s">
        <v>476</v>
      </c>
      <c r="C254" s="13" t="s">
        <v>477</v>
      </c>
      <c r="D254" s="5">
        <v>13</v>
      </c>
      <c r="E254" s="5">
        <v>0</v>
      </c>
      <c r="F254" s="5">
        <v>0</v>
      </c>
      <c r="G254" s="1"/>
    </row>
    <row r="255" spans="1:7" ht="15" customHeight="1" x14ac:dyDescent="0.25">
      <c r="A255" s="5">
        <v>241</v>
      </c>
      <c r="B255" s="7" t="s">
        <v>478</v>
      </c>
      <c r="C255" s="13" t="s">
        <v>479</v>
      </c>
      <c r="D255" s="5">
        <v>18</v>
      </c>
      <c r="E255" s="5">
        <v>0</v>
      </c>
      <c r="F255" s="5">
        <v>0</v>
      </c>
      <c r="G255" s="1"/>
    </row>
    <row r="256" spans="1:7" ht="15" customHeight="1" x14ac:dyDescent="0.25">
      <c r="A256" s="5">
        <v>242</v>
      </c>
      <c r="B256" s="7" t="s">
        <v>480</v>
      </c>
      <c r="C256" s="13" t="s">
        <v>481</v>
      </c>
      <c r="D256" s="5">
        <v>2019</v>
      </c>
      <c r="E256" s="5">
        <v>0.02</v>
      </c>
      <c r="F256" s="5">
        <v>0.38</v>
      </c>
      <c r="G256" s="1"/>
    </row>
    <row r="257" spans="1:7" ht="15" customHeight="1" x14ac:dyDescent="0.25">
      <c r="A257" s="5">
        <v>243</v>
      </c>
      <c r="B257" s="7" t="s">
        <v>484</v>
      </c>
      <c r="C257" s="13" t="s">
        <v>485</v>
      </c>
      <c r="D257" s="5">
        <v>172</v>
      </c>
      <c r="E257" s="5">
        <v>0</v>
      </c>
      <c r="F257" s="5">
        <v>0.03</v>
      </c>
      <c r="G257" s="1"/>
    </row>
    <row r="258" spans="1:7" ht="15" customHeight="1" x14ac:dyDescent="0.25">
      <c r="A258" s="5">
        <v>244</v>
      </c>
      <c r="B258" s="7" t="s">
        <v>486</v>
      </c>
      <c r="C258" s="13" t="s">
        <v>487</v>
      </c>
      <c r="D258" s="5">
        <v>289</v>
      </c>
      <c r="E258" s="5">
        <v>0</v>
      </c>
      <c r="F258" s="5">
        <v>0.05</v>
      </c>
      <c r="G258" s="1"/>
    </row>
    <row r="259" spans="1:7" ht="15" customHeight="1" x14ac:dyDescent="0.25">
      <c r="A259" s="3" t="s">
        <v>504</v>
      </c>
      <c r="B259" s="6" t="s">
        <v>875</v>
      </c>
      <c r="C259" s="3" t="s">
        <v>505</v>
      </c>
      <c r="D259" s="4">
        <f>SUM(D260:D268)</f>
        <v>36</v>
      </c>
      <c r="E259" s="4">
        <v>0</v>
      </c>
      <c r="F259" s="4">
        <v>0.01</v>
      </c>
      <c r="G259" s="1"/>
    </row>
    <row r="260" spans="1:7" ht="15" customHeight="1" x14ac:dyDescent="0.25">
      <c r="A260" s="5">
        <v>245</v>
      </c>
      <c r="B260" s="15" t="s">
        <v>488</v>
      </c>
      <c r="C260" s="9" t="s">
        <v>489</v>
      </c>
      <c r="D260" s="5">
        <v>1</v>
      </c>
      <c r="E260" s="5">
        <v>0</v>
      </c>
      <c r="F260" s="5"/>
      <c r="G260" s="1"/>
    </row>
    <row r="261" spans="1:7" ht="15" customHeight="1" x14ac:dyDescent="0.25">
      <c r="A261" s="5">
        <v>246</v>
      </c>
      <c r="B261" s="15" t="s">
        <v>490</v>
      </c>
      <c r="C261" s="9" t="s">
        <v>491</v>
      </c>
      <c r="D261" s="5">
        <v>4</v>
      </c>
      <c r="E261" s="5">
        <v>0</v>
      </c>
      <c r="F261" s="5">
        <v>0</v>
      </c>
      <c r="G261" s="1"/>
    </row>
    <row r="262" spans="1:7" ht="15" customHeight="1" x14ac:dyDescent="0.25">
      <c r="A262" s="5">
        <v>247</v>
      </c>
      <c r="B262" s="15" t="s">
        <v>492</v>
      </c>
      <c r="C262" s="9" t="s">
        <v>493</v>
      </c>
      <c r="D262" s="5">
        <v>4</v>
      </c>
      <c r="E262" s="5">
        <v>0</v>
      </c>
      <c r="F262" s="5">
        <v>0</v>
      </c>
      <c r="G262" s="1"/>
    </row>
    <row r="263" spans="1:7" ht="15" customHeight="1" x14ac:dyDescent="0.25">
      <c r="A263" s="5">
        <v>248</v>
      </c>
      <c r="B263" s="15" t="s">
        <v>494</v>
      </c>
      <c r="C263" s="9" t="s">
        <v>495</v>
      </c>
      <c r="D263" s="5">
        <v>6</v>
      </c>
      <c r="E263" s="5">
        <v>0</v>
      </c>
      <c r="F263" s="5">
        <v>0</v>
      </c>
      <c r="G263" s="1"/>
    </row>
    <row r="264" spans="1:7" ht="15" customHeight="1" x14ac:dyDescent="0.25">
      <c r="A264" s="5">
        <v>249</v>
      </c>
      <c r="B264" s="15" t="s">
        <v>496</v>
      </c>
      <c r="C264" s="9" t="s">
        <v>497</v>
      </c>
      <c r="D264" s="5">
        <v>3</v>
      </c>
      <c r="E264" s="5">
        <v>0</v>
      </c>
      <c r="F264" s="5">
        <v>0</v>
      </c>
      <c r="G264" s="5"/>
    </row>
    <row r="265" spans="1:7" ht="15" customHeight="1" x14ac:dyDescent="0.25">
      <c r="A265" s="5">
        <v>250</v>
      </c>
      <c r="B265" s="7" t="s">
        <v>649</v>
      </c>
      <c r="C265" s="13" t="s">
        <v>499</v>
      </c>
      <c r="D265" s="5">
        <v>1</v>
      </c>
      <c r="E265" s="5">
        <v>0</v>
      </c>
      <c r="F265" s="5">
        <v>0</v>
      </c>
      <c r="G265" s="1"/>
    </row>
    <row r="266" spans="1:7" ht="15" customHeight="1" x14ac:dyDescent="0.25">
      <c r="A266" s="5">
        <v>251</v>
      </c>
      <c r="B266" s="7" t="s">
        <v>498</v>
      </c>
      <c r="C266" s="13" t="s">
        <v>499</v>
      </c>
      <c r="D266" s="5">
        <v>5</v>
      </c>
      <c r="E266" s="5">
        <v>0</v>
      </c>
      <c r="F266" s="5">
        <v>0</v>
      </c>
      <c r="G266" s="1"/>
    </row>
    <row r="267" spans="1:7" ht="15" customHeight="1" x14ac:dyDescent="0.25">
      <c r="A267" s="5">
        <v>252</v>
      </c>
      <c r="B267" s="7" t="s">
        <v>651</v>
      </c>
      <c r="C267" s="13" t="s">
        <v>652</v>
      </c>
      <c r="D267" s="5">
        <v>1</v>
      </c>
      <c r="E267" s="5">
        <v>0</v>
      </c>
      <c r="F267" s="5">
        <v>0</v>
      </c>
      <c r="G267" s="1"/>
    </row>
    <row r="268" spans="1:7" ht="15" customHeight="1" x14ac:dyDescent="0.25">
      <c r="A268" s="5">
        <v>253</v>
      </c>
      <c r="B268" s="7" t="s">
        <v>500</v>
      </c>
      <c r="C268" s="13" t="s">
        <v>501</v>
      </c>
      <c r="D268" s="5">
        <v>11</v>
      </c>
      <c r="E268" s="5">
        <v>0</v>
      </c>
      <c r="F268" s="5">
        <v>0</v>
      </c>
      <c r="G268" s="1"/>
    </row>
    <row r="269" spans="1:7" ht="15" customHeight="1" x14ac:dyDescent="0.25">
      <c r="A269" s="3" t="s">
        <v>522</v>
      </c>
      <c r="B269" s="6" t="s">
        <v>915</v>
      </c>
      <c r="C269" s="3" t="s">
        <v>523</v>
      </c>
      <c r="D269" s="4">
        <f>SUM(D270:D282)</f>
        <v>5902</v>
      </c>
      <c r="E269" s="4">
        <f>SUM(E270:E282)</f>
        <v>0.04</v>
      </c>
      <c r="F269" s="4">
        <f>SUM(F270:F282)</f>
        <v>1.1000000000000001</v>
      </c>
      <c r="G269" s="1"/>
    </row>
    <row r="270" spans="1:7" ht="15" customHeight="1" x14ac:dyDescent="0.25">
      <c r="A270" s="5">
        <v>254</v>
      </c>
      <c r="B270" s="7" t="s">
        <v>502</v>
      </c>
      <c r="C270" s="13" t="s">
        <v>503</v>
      </c>
      <c r="D270" s="5">
        <v>90</v>
      </c>
      <c r="E270" s="5">
        <v>0</v>
      </c>
      <c r="F270" s="5">
        <v>0.02</v>
      </c>
      <c r="G270" s="1"/>
    </row>
    <row r="271" spans="1:7" ht="15" customHeight="1" x14ac:dyDescent="0.25">
      <c r="A271" s="5">
        <v>255</v>
      </c>
      <c r="B271" s="7" t="s">
        <v>506</v>
      </c>
      <c r="C271" s="13" t="s">
        <v>507</v>
      </c>
      <c r="D271" s="5">
        <v>217</v>
      </c>
      <c r="E271" s="5">
        <v>0</v>
      </c>
      <c r="F271" s="5">
        <v>0.04</v>
      </c>
      <c r="G271" s="1"/>
    </row>
    <row r="272" spans="1:7" ht="15" customHeight="1" x14ac:dyDescent="0.25">
      <c r="A272" s="5">
        <v>256</v>
      </c>
      <c r="B272" s="7" t="s">
        <v>508</v>
      </c>
      <c r="C272" s="13" t="s">
        <v>509</v>
      </c>
      <c r="D272" s="5">
        <v>1495</v>
      </c>
      <c r="E272" s="5">
        <v>0.01</v>
      </c>
      <c r="F272" s="5">
        <v>0.28000000000000003</v>
      </c>
      <c r="G272" s="1"/>
    </row>
    <row r="273" spans="1:7" ht="15" customHeight="1" x14ac:dyDescent="0.25">
      <c r="A273" s="5">
        <v>257</v>
      </c>
      <c r="B273" s="7" t="s">
        <v>510</v>
      </c>
      <c r="C273" s="13" t="s">
        <v>511</v>
      </c>
      <c r="D273" s="5">
        <v>40</v>
      </c>
      <c r="E273" s="5">
        <v>0</v>
      </c>
      <c r="F273" s="5">
        <v>0.01</v>
      </c>
      <c r="G273" s="1"/>
    </row>
    <row r="274" spans="1:7" ht="15" customHeight="1" x14ac:dyDescent="0.25">
      <c r="A274" s="5">
        <v>258</v>
      </c>
      <c r="B274" s="7" t="s">
        <v>512</v>
      </c>
      <c r="C274" s="13" t="s">
        <v>513</v>
      </c>
      <c r="D274" s="5">
        <v>14</v>
      </c>
      <c r="E274" s="5">
        <v>0</v>
      </c>
      <c r="F274" s="5">
        <v>0</v>
      </c>
      <c r="G274" s="5"/>
    </row>
    <row r="275" spans="1:7" ht="15" customHeight="1" x14ac:dyDescent="0.25">
      <c r="A275" s="5">
        <v>259</v>
      </c>
      <c r="B275" s="7" t="s">
        <v>514</v>
      </c>
      <c r="C275" s="13" t="s">
        <v>515</v>
      </c>
      <c r="D275" s="5">
        <v>346</v>
      </c>
      <c r="E275" s="5">
        <v>0</v>
      </c>
      <c r="F275" s="5">
        <v>0.06</v>
      </c>
      <c r="G275" s="1"/>
    </row>
    <row r="276" spans="1:7" ht="15" customHeight="1" x14ac:dyDescent="0.25">
      <c r="A276" s="5">
        <v>260</v>
      </c>
      <c r="B276" s="7" t="s">
        <v>516</v>
      </c>
      <c r="C276" s="13" t="s">
        <v>517</v>
      </c>
      <c r="D276" s="5">
        <v>119</v>
      </c>
      <c r="E276" s="5">
        <v>0</v>
      </c>
      <c r="F276" s="5">
        <v>0.02</v>
      </c>
      <c r="G276" s="1"/>
    </row>
    <row r="277" spans="1:7" ht="15" customHeight="1" x14ac:dyDescent="0.25">
      <c r="A277" s="5">
        <v>261</v>
      </c>
      <c r="B277" s="7" t="s">
        <v>518</v>
      </c>
      <c r="C277" s="13" t="s">
        <v>519</v>
      </c>
      <c r="D277" s="5">
        <v>1128</v>
      </c>
      <c r="E277" s="5">
        <v>0.01</v>
      </c>
      <c r="F277" s="5">
        <v>0.21</v>
      </c>
      <c r="G277" s="1"/>
    </row>
    <row r="278" spans="1:7" ht="15" customHeight="1" x14ac:dyDescent="0.25">
      <c r="A278" s="5">
        <v>262</v>
      </c>
      <c r="B278" s="7" t="s">
        <v>520</v>
      </c>
      <c r="C278" s="13" t="s">
        <v>521</v>
      </c>
      <c r="D278" s="5">
        <v>117</v>
      </c>
      <c r="E278" s="5">
        <v>0</v>
      </c>
      <c r="F278" s="5">
        <v>0.02</v>
      </c>
      <c r="G278" s="1"/>
    </row>
    <row r="279" spans="1:7" ht="15" customHeight="1" x14ac:dyDescent="0.25">
      <c r="A279" s="5">
        <v>263</v>
      </c>
      <c r="B279" s="7" t="s">
        <v>524</v>
      </c>
      <c r="C279" s="13" t="s">
        <v>525</v>
      </c>
      <c r="D279" s="5">
        <v>742</v>
      </c>
      <c r="E279" s="5">
        <v>0.01</v>
      </c>
      <c r="F279" s="5">
        <v>0.14000000000000001</v>
      </c>
      <c r="G279" s="1"/>
    </row>
    <row r="280" spans="1:7" ht="15" customHeight="1" x14ac:dyDescent="0.25">
      <c r="A280" s="5">
        <v>264</v>
      </c>
      <c r="B280" s="7" t="s">
        <v>526</v>
      </c>
      <c r="C280" s="13" t="s">
        <v>527</v>
      </c>
      <c r="D280" s="5">
        <v>485</v>
      </c>
      <c r="E280" s="5">
        <v>0</v>
      </c>
      <c r="F280" s="5">
        <v>0.09</v>
      </c>
      <c r="G280" s="1"/>
    </row>
    <row r="281" spans="1:7" ht="15" customHeight="1" x14ac:dyDescent="0.25">
      <c r="A281" s="5">
        <v>265</v>
      </c>
      <c r="B281" s="7" t="s">
        <v>528</v>
      </c>
      <c r="C281" s="13" t="s">
        <v>529</v>
      </c>
      <c r="D281" s="5">
        <v>848</v>
      </c>
      <c r="E281" s="5">
        <v>0.01</v>
      </c>
      <c r="F281" s="5">
        <v>0.16</v>
      </c>
      <c r="G281" s="1"/>
    </row>
    <row r="282" spans="1:7" ht="15" customHeight="1" x14ac:dyDescent="0.25">
      <c r="A282" s="5">
        <v>266</v>
      </c>
      <c r="B282" s="7" t="s">
        <v>530</v>
      </c>
      <c r="C282" s="13" t="s">
        <v>531</v>
      </c>
      <c r="D282" s="5">
        <v>261</v>
      </c>
      <c r="E282" s="5">
        <v>0</v>
      </c>
      <c r="F282" s="5">
        <v>0.05</v>
      </c>
      <c r="G282" s="1"/>
    </row>
    <row r="283" spans="1:7" ht="15" customHeight="1" x14ac:dyDescent="0.25">
      <c r="A283" s="3" t="s">
        <v>552</v>
      </c>
      <c r="B283" s="6" t="s">
        <v>876</v>
      </c>
      <c r="C283" s="3" t="s">
        <v>553</v>
      </c>
      <c r="D283" s="4">
        <f>SUM(D284:D287)</f>
        <v>991856</v>
      </c>
      <c r="E283" s="4">
        <f>SUM(E284:E287)</f>
        <v>9.81</v>
      </c>
      <c r="F283" s="4">
        <f>SUM(F284:F287)</f>
        <v>185.98</v>
      </c>
      <c r="G283" s="1"/>
    </row>
    <row r="284" spans="1:7" ht="15" customHeight="1" x14ac:dyDescent="0.25">
      <c r="A284" s="5">
        <v>267</v>
      </c>
      <c r="B284" s="7" t="s">
        <v>532</v>
      </c>
      <c r="C284" s="13" t="s">
        <v>533</v>
      </c>
      <c r="D284" s="5">
        <v>123127</v>
      </c>
      <c r="E284" s="5">
        <v>1.22</v>
      </c>
      <c r="F284" s="5">
        <v>23.09</v>
      </c>
      <c r="G284" s="1"/>
    </row>
    <row r="285" spans="1:7" ht="15" customHeight="1" x14ac:dyDescent="0.25">
      <c r="A285" s="5">
        <v>268</v>
      </c>
      <c r="B285" s="7" t="s">
        <v>534</v>
      </c>
      <c r="C285" s="13" t="s">
        <v>535</v>
      </c>
      <c r="D285" s="5">
        <v>205114</v>
      </c>
      <c r="E285" s="5">
        <v>2.0299999999999998</v>
      </c>
      <c r="F285" s="5">
        <v>38.46</v>
      </c>
      <c r="G285" s="1"/>
    </row>
    <row r="286" spans="1:7" ht="15" customHeight="1" x14ac:dyDescent="0.25">
      <c r="A286" s="5">
        <v>269</v>
      </c>
      <c r="B286" s="7" t="s">
        <v>536</v>
      </c>
      <c r="C286" s="13" t="s">
        <v>537</v>
      </c>
      <c r="D286" s="5">
        <v>3489</v>
      </c>
      <c r="E286" s="5">
        <v>0.03</v>
      </c>
      <c r="F286" s="5">
        <v>0.65</v>
      </c>
      <c r="G286" s="1"/>
    </row>
    <row r="287" spans="1:7" ht="15" customHeight="1" x14ac:dyDescent="0.25">
      <c r="A287" s="5">
        <v>270</v>
      </c>
      <c r="B287" s="7" t="s">
        <v>538</v>
      </c>
      <c r="C287" s="13" t="s">
        <v>539</v>
      </c>
      <c r="D287" s="5">
        <v>660126</v>
      </c>
      <c r="E287" s="5">
        <v>6.53</v>
      </c>
      <c r="F287" s="5">
        <v>123.78</v>
      </c>
      <c r="G287" s="1"/>
    </row>
    <row r="288" spans="1:7" ht="15" customHeight="1" x14ac:dyDescent="0.25">
      <c r="A288" s="3" t="s">
        <v>564</v>
      </c>
      <c r="B288" s="6" t="s">
        <v>877</v>
      </c>
      <c r="C288" s="3" t="s">
        <v>565</v>
      </c>
      <c r="D288" s="4">
        <f>SUM(D289:D307)</f>
        <v>403214</v>
      </c>
      <c r="E288" s="4">
        <f>SUM(E289:E307)</f>
        <v>3.98</v>
      </c>
      <c r="F288" s="4">
        <f>SUM(F289:F307)</f>
        <v>75.600000000000023</v>
      </c>
      <c r="G288" s="5"/>
    </row>
    <row r="289" spans="1:7" ht="15" customHeight="1" x14ac:dyDescent="0.25">
      <c r="A289" s="5">
        <v>271</v>
      </c>
      <c r="B289" s="7" t="s">
        <v>540</v>
      </c>
      <c r="C289" s="13" t="s">
        <v>541</v>
      </c>
      <c r="D289" s="5">
        <v>2985</v>
      </c>
      <c r="E289" s="5">
        <v>0.03</v>
      </c>
      <c r="F289" s="5">
        <v>0.56000000000000005</v>
      </c>
      <c r="G289" s="1"/>
    </row>
    <row r="290" spans="1:7" ht="15" customHeight="1" x14ac:dyDescent="0.25">
      <c r="A290" s="5">
        <v>272</v>
      </c>
      <c r="B290" s="7" t="s">
        <v>542</v>
      </c>
      <c r="C290" s="13" t="s">
        <v>543</v>
      </c>
      <c r="D290" s="5">
        <v>8335</v>
      </c>
      <c r="E290" s="5">
        <v>0.08</v>
      </c>
      <c r="F290" s="5">
        <v>1.56</v>
      </c>
      <c r="G290" s="1"/>
    </row>
    <row r="291" spans="1:7" ht="15" customHeight="1" x14ac:dyDescent="0.25">
      <c r="A291" s="5">
        <v>273</v>
      </c>
      <c r="B291" s="7" t="s">
        <v>544</v>
      </c>
      <c r="C291" s="13" t="s">
        <v>545</v>
      </c>
      <c r="D291" s="5">
        <v>8765</v>
      </c>
      <c r="E291" s="5">
        <v>0.09</v>
      </c>
      <c r="F291" s="5">
        <v>1.64</v>
      </c>
      <c r="G291" s="1"/>
    </row>
    <row r="292" spans="1:7" ht="15" customHeight="1" x14ac:dyDescent="0.25">
      <c r="A292" s="5">
        <v>274</v>
      </c>
      <c r="B292" s="7" t="s">
        <v>546</v>
      </c>
      <c r="C292" s="13" t="s">
        <v>547</v>
      </c>
      <c r="D292" s="5">
        <v>32469</v>
      </c>
      <c r="E292" s="5">
        <v>0.32</v>
      </c>
      <c r="F292" s="5">
        <v>6.09</v>
      </c>
      <c r="G292" s="1"/>
    </row>
    <row r="293" spans="1:7" ht="15" customHeight="1" x14ac:dyDescent="0.25">
      <c r="A293" s="5">
        <v>275</v>
      </c>
      <c r="B293" s="7" t="s">
        <v>548</v>
      </c>
      <c r="C293" s="13" t="s">
        <v>549</v>
      </c>
      <c r="D293" s="5">
        <v>303</v>
      </c>
      <c r="E293" s="5">
        <v>0</v>
      </c>
      <c r="F293" s="5">
        <v>0.06</v>
      </c>
      <c r="G293" s="5"/>
    </row>
    <row r="294" spans="1:7" ht="15" customHeight="1" x14ac:dyDescent="0.25">
      <c r="A294" s="5">
        <v>276</v>
      </c>
      <c r="B294" s="7" t="s">
        <v>550</v>
      </c>
      <c r="C294" s="13" t="s">
        <v>551</v>
      </c>
      <c r="D294" s="5">
        <v>33403</v>
      </c>
      <c r="E294" s="5">
        <v>0.33</v>
      </c>
      <c r="F294" s="5">
        <v>6.26</v>
      </c>
      <c r="G294" s="1"/>
    </row>
    <row r="295" spans="1:7" ht="15" customHeight="1" x14ac:dyDescent="0.25">
      <c r="A295" s="5">
        <v>277</v>
      </c>
      <c r="B295" s="7" t="s">
        <v>554</v>
      </c>
      <c r="C295" s="13" t="s">
        <v>555</v>
      </c>
      <c r="D295" s="5">
        <v>3250</v>
      </c>
      <c r="E295" s="5">
        <v>0.03</v>
      </c>
      <c r="F295" s="5">
        <v>0.61</v>
      </c>
      <c r="G295" s="1"/>
    </row>
    <row r="296" spans="1:7" ht="15" customHeight="1" x14ac:dyDescent="0.25">
      <c r="A296" s="5">
        <v>278</v>
      </c>
      <c r="B296" s="7" t="s">
        <v>556</v>
      </c>
      <c r="C296" s="13" t="s">
        <v>557</v>
      </c>
      <c r="D296" s="5">
        <v>1816</v>
      </c>
      <c r="E296" s="5">
        <v>0.02</v>
      </c>
      <c r="F296" s="5">
        <v>0.34</v>
      </c>
      <c r="G296" s="1"/>
    </row>
    <row r="297" spans="1:7" ht="15" customHeight="1" x14ac:dyDescent="0.25">
      <c r="A297" s="5">
        <v>279</v>
      </c>
      <c r="B297" s="7" t="s">
        <v>558</v>
      </c>
      <c r="C297" s="13" t="s">
        <v>559</v>
      </c>
      <c r="D297" s="5">
        <v>775</v>
      </c>
      <c r="E297" s="5">
        <v>0.01</v>
      </c>
      <c r="F297" s="5">
        <v>0.15</v>
      </c>
      <c r="G297" s="1"/>
    </row>
    <row r="298" spans="1:7" ht="15" customHeight="1" x14ac:dyDescent="0.25">
      <c r="A298" s="5">
        <v>280</v>
      </c>
      <c r="B298" s="7" t="s">
        <v>560</v>
      </c>
      <c r="C298" s="13" t="s">
        <v>561</v>
      </c>
      <c r="D298" s="5">
        <v>4028</v>
      </c>
      <c r="E298" s="5">
        <v>0.04</v>
      </c>
      <c r="F298" s="5">
        <v>0.76</v>
      </c>
      <c r="G298" s="1"/>
    </row>
    <row r="299" spans="1:7" ht="15" customHeight="1" x14ac:dyDescent="0.25">
      <c r="A299" s="5">
        <v>281</v>
      </c>
      <c r="B299" s="7" t="s">
        <v>562</v>
      </c>
      <c r="C299" s="13" t="s">
        <v>563</v>
      </c>
      <c r="D299" s="5">
        <v>247960</v>
      </c>
      <c r="E299" s="5">
        <v>2.4500000000000002</v>
      </c>
      <c r="F299" s="5">
        <v>46.49</v>
      </c>
      <c r="G299" s="1"/>
    </row>
    <row r="300" spans="1:7" ht="15" customHeight="1" x14ac:dyDescent="0.25">
      <c r="A300" s="5">
        <v>282</v>
      </c>
      <c r="B300" s="7" t="s">
        <v>566</v>
      </c>
      <c r="C300" s="13" t="s">
        <v>567</v>
      </c>
      <c r="D300" s="5">
        <v>14388</v>
      </c>
      <c r="E300" s="5">
        <v>0.14000000000000001</v>
      </c>
      <c r="F300" s="5">
        <v>2.7</v>
      </c>
      <c r="G300" s="1"/>
    </row>
    <row r="301" spans="1:7" ht="15" customHeight="1" x14ac:dyDescent="0.25">
      <c r="A301" s="5">
        <v>283</v>
      </c>
      <c r="B301" s="7" t="s">
        <v>568</v>
      </c>
      <c r="C301" s="13" t="s">
        <v>569</v>
      </c>
      <c r="D301" s="5">
        <v>12328</v>
      </c>
      <c r="E301" s="5">
        <v>0.12</v>
      </c>
      <c r="F301" s="5">
        <v>2.31</v>
      </c>
      <c r="G301" s="1"/>
    </row>
    <row r="302" spans="1:7" ht="15" customHeight="1" x14ac:dyDescent="0.25">
      <c r="A302" s="5">
        <v>284</v>
      </c>
      <c r="B302" s="7" t="s">
        <v>570</v>
      </c>
      <c r="C302" s="13" t="s">
        <v>571</v>
      </c>
      <c r="D302" s="5">
        <v>901</v>
      </c>
      <c r="E302" s="5">
        <v>0.01</v>
      </c>
      <c r="F302" s="5">
        <v>0.17</v>
      </c>
      <c r="G302" s="1"/>
    </row>
    <row r="303" spans="1:7" ht="15" customHeight="1" x14ac:dyDescent="0.25">
      <c r="A303" s="5">
        <v>285</v>
      </c>
      <c r="B303" s="7" t="s">
        <v>572</v>
      </c>
      <c r="C303" s="13" t="s">
        <v>573</v>
      </c>
      <c r="D303" s="5">
        <v>1393</v>
      </c>
      <c r="E303" s="5">
        <v>0.01</v>
      </c>
      <c r="F303" s="5">
        <v>0.26</v>
      </c>
      <c r="G303" s="1"/>
    </row>
    <row r="304" spans="1:7" ht="15" customHeight="1" x14ac:dyDescent="0.25">
      <c r="A304" s="5">
        <v>286</v>
      </c>
      <c r="B304" s="7" t="s">
        <v>574</v>
      </c>
      <c r="C304" s="13" t="s">
        <v>575</v>
      </c>
      <c r="D304" s="5">
        <v>79</v>
      </c>
      <c r="E304" s="5">
        <v>0</v>
      </c>
      <c r="F304" s="5">
        <v>0.01</v>
      </c>
      <c r="G304" s="1"/>
    </row>
    <row r="305" spans="1:7" ht="15" customHeight="1" x14ac:dyDescent="0.25">
      <c r="A305" s="5">
        <v>287</v>
      </c>
      <c r="B305" s="7" t="s">
        <v>576</v>
      </c>
      <c r="C305" s="13" t="s">
        <v>577</v>
      </c>
      <c r="D305" s="5">
        <v>22805</v>
      </c>
      <c r="E305" s="5">
        <v>0.23</v>
      </c>
      <c r="F305" s="5">
        <v>4.28</v>
      </c>
      <c r="G305" s="1"/>
    </row>
    <row r="306" spans="1:7" ht="15" customHeight="1" x14ac:dyDescent="0.25">
      <c r="A306" s="5">
        <v>288</v>
      </c>
      <c r="B306" s="7" t="s">
        <v>578</v>
      </c>
      <c r="C306" s="13" t="s">
        <v>579</v>
      </c>
      <c r="D306" s="5">
        <v>3427</v>
      </c>
      <c r="E306" s="5">
        <v>0.03</v>
      </c>
      <c r="F306" s="5">
        <v>0.64</v>
      </c>
      <c r="G306" s="1"/>
    </row>
    <row r="307" spans="1:7" ht="15" customHeight="1" x14ac:dyDescent="0.25">
      <c r="A307" s="5">
        <v>289</v>
      </c>
      <c r="B307" s="7" t="s">
        <v>580</v>
      </c>
      <c r="C307" s="13" t="s">
        <v>581</v>
      </c>
      <c r="D307" s="5">
        <v>3804</v>
      </c>
      <c r="E307" s="5">
        <v>0.04</v>
      </c>
      <c r="F307" s="5">
        <v>0.71</v>
      </c>
      <c r="G307" s="1"/>
    </row>
    <row r="308" spans="1:7" ht="15" customHeight="1" x14ac:dyDescent="0.25">
      <c r="A308" s="3" t="s">
        <v>601</v>
      </c>
      <c r="B308" s="6" t="s">
        <v>878</v>
      </c>
      <c r="C308" s="3" t="s">
        <v>602</v>
      </c>
      <c r="D308" s="4">
        <f>SUM(D309:D317)</f>
        <v>1066995</v>
      </c>
      <c r="E308" s="4">
        <f>SUM(E309:E317)</f>
        <v>10.54</v>
      </c>
      <c r="F308" s="4">
        <f>SUM(F309:F317)</f>
        <v>200.06</v>
      </c>
      <c r="G308" s="1"/>
    </row>
    <row r="309" spans="1:7" ht="15" customHeight="1" x14ac:dyDescent="0.25">
      <c r="A309" s="5">
        <v>290</v>
      </c>
      <c r="B309" s="7" t="s">
        <v>582</v>
      </c>
      <c r="C309" s="13" t="s">
        <v>583</v>
      </c>
      <c r="D309" s="5">
        <v>574115</v>
      </c>
      <c r="E309" s="5">
        <v>5.68</v>
      </c>
      <c r="F309" s="5">
        <v>107.65</v>
      </c>
      <c r="G309" s="1"/>
    </row>
    <row r="310" spans="1:7" ht="15" customHeight="1" x14ac:dyDescent="0.25">
      <c r="A310" s="5">
        <v>291</v>
      </c>
      <c r="B310" s="7" t="s">
        <v>584</v>
      </c>
      <c r="C310" s="13" t="s">
        <v>585</v>
      </c>
      <c r="D310" s="5">
        <v>4289</v>
      </c>
      <c r="E310" s="5">
        <v>0.04</v>
      </c>
      <c r="F310" s="5">
        <v>0.8</v>
      </c>
      <c r="G310" s="1"/>
    </row>
    <row r="311" spans="1:7" ht="15" customHeight="1" x14ac:dyDescent="0.25">
      <c r="A311" s="5">
        <v>292</v>
      </c>
      <c r="B311" s="7" t="s">
        <v>586</v>
      </c>
      <c r="C311" s="13" t="s">
        <v>587</v>
      </c>
      <c r="D311" s="5">
        <v>173154</v>
      </c>
      <c r="E311" s="5">
        <v>1.71</v>
      </c>
      <c r="F311" s="5">
        <v>32.47</v>
      </c>
      <c r="G311" s="1"/>
    </row>
    <row r="312" spans="1:7" ht="15" customHeight="1" x14ac:dyDescent="0.25">
      <c r="A312" s="5">
        <v>293</v>
      </c>
      <c r="B312" s="7" t="s">
        <v>588</v>
      </c>
      <c r="C312" s="13" t="s">
        <v>589</v>
      </c>
      <c r="D312" s="5">
        <v>200</v>
      </c>
      <c r="E312" s="5">
        <v>0</v>
      </c>
      <c r="F312" s="5">
        <v>0.04</v>
      </c>
      <c r="G312" s="1"/>
    </row>
    <row r="313" spans="1:7" ht="15" customHeight="1" x14ac:dyDescent="0.25">
      <c r="A313" s="5">
        <v>294</v>
      </c>
      <c r="B313" s="7" t="s">
        <v>590</v>
      </c>
      <c r="C313" s="13" t="s">
        <v>591</v>
      </c>
      <c r="D313" s="5">
        <v>2450</v>
      </c>
      <c r="E313" s="5">
        <v>0.02</v>
      </c>
      <c r="F313" s="5">
        <v>0.46</v>
      </c>
      <c r="G313" s="5"/>
    </row>
    <row r="314" spans="1:7" ht="15" customHeight="1" x14ac:dyDescent="0.25">
      <c r="A314" s="5">
        <v>295</v>
      </c>
      <c r="B314" s="7" t="s">
        <v>592</v>
      </c>
      <c r="C314" s="13" t="s">
        <v>593</v>
      </c>
      <c r="D314" s="5">
        <v>14</v>
      </c>
      <c r="E314" s="5">
        <v>0</v>
      </c>
      <c r="F314" s="5">
        <v>0</v>
      </c>
      <c r="G314" s="1"/>
    </row>
    <row r="315" spans="1:7" ht="15" customHeight="1" x14ac:dyDescent="0.25">
      <c r="A315" s="5">
        <v>296</v>
      </c>
      <c r="B315" s="7" t="s">
        <v>594</v>
      </c>
      <c r="C315" s="13" t="s">
        <v>595</v>
      </c>
      <c r="D315" s="5">
        <v>1397</v>
      </c>
      <c r="E315" s="5">
        <v>0.01</v>
      </c>
      <c r="F315" s="5">
        <v>0.26</v>
      </c>
      <c r="G315" s="1"/>
    </row>
    <row r="316" spans="1:7" ht="15" customHeight="1" x14ac:dyDescent="0.25">
      <c r="A316" s="5">
        <v>297</v>
      </c>
      <c r="B316" s="7" t="s">
        <v>596</v>
      </c>
      <c r="C316" s="13" t="s">
        <v>597</v>
      </c>
      <c r="D316" s="5">
        <v>28017</v>
      </c>
      <c r="E316" s="5">
        <v>0.28000000000000003</v>
      </c>
      <c r="F316" s="5">
        <v>5.25</v>
      </c>
      <c r="G316" s="1"/>
    </row>
    <row r="317" spans="1:7" ht="15" customHeight="1" x14ac:dyDescent="0.25">
      <c r="A317" s="5">
        <v>298</v>
      </c>
      <c r="B317" s="7" t="s">
        <v>598</v>
      </c>
      <c r="C317" s="13" t="s">
        <v>599</v>
      </c>
      <c r="D317" s="5">
        <v>283359</v>
      </c>
      <c r="E317" s="5">
        <v>2.8</v>
      </c>
      <c r="F317" s="5">
        <v>53.13</v>
      </c>
      <c r="G317" s="1"/>
    </row>
    <row r="318" spans="1:7" ht="15" customHeight="1" x14ac:dyDescent="0.25">
      <c r="A318" s="3" t="s">
        <v>620</v>
      </c>
      <c r="B318" s="6" t="s">
        <v>879</v>
      </c>
      <c r="C318" s="3" t="s">
        <v>603</v>
      </c>
      <c r="D318" s="4">
        <f>SUM(D319:D323)</f>
        <v>172146</v>
      </c>
      <c r="E318" s="4">
        <f>SUM(E319:E323)</f>
        <v>1.71</v>
      </c>
      <c r="F318" s="4">
        <f>SUM(F319:F323)</f>
        <v>32.28</v>
      </c>
      <c r="G318" s="1"/>
    </row>
    <row r="319" spans="1:7" ht="15" customHeight="1" x14ac:dyDescent="0.25">
      <c r="A319" s="169">
        <v>901</v>
      </c>
      <c r="B319" s="170" t="s">
        <v>787</v>
      </c>
      <c r="C319" s="59" t="s">
        <v>772</v>
      </c>
      <c r="D319" s="38">
        <v>2</v>
      </c>
      <c r="E319" s="38">
        <v>0</v>
      </c>
      <c r="F319" s="38">
        <v>0</v>
      </c>
      <c r="G319" s="1"/>
    </row>
    <row r="320" spans="1:7" ht="15" customHeight="1" x14ac:dyDescent="0.25">
      <c r="A320" s="171">
        <v>902</v>
      </c>
      <c r="B320" s="172" t="s">
        <v>786</v>
      </c>
      <c r="C320" s="13" t="s">
        <v>600</v>
      </c>
      <c r="D320" s="5">
        <v>168724</v>
      </c>
      <c r="E320" s="5">
        <v>1.67</v>
      </c>
      <c r="F320" s="5">
        <v>31.64</v>
      </c>
      <c r="G320" s="1"/>
    </row>
    <row r="321" spans="1:7" ht="15" customHeight="1" x14ac:dyDescent="0.25">
      <c r="A321" s="173">
        <v>904</v>
      </c>
      <c r="B321" s="174" t="s">
        <v>785</v>
      </c>
      <c r="C321" s="13" t="s">
        <v>773</v>
      </c>
      <c r="D321" s="5">
        <v>2669</v>
      </c>
      <c r="E321" s="5">
        <v>0.03</v>
      </c>
      <c r="F321" s="5">
        <v>0.5</v>
      </c>
      <c r="G321" s="1"/>
    </row>
    <row r="322" spans="1:7" ht="15" customHeight="1" x14ac:dyDescent="0.25">
      <c r="A322" s="173">
        <v>905</v>
      </c>
      <c r="B322" s="174" t="s">
        <v>784</v>
      </c>
      <c r="C322" s="13" t="s">
        <v>774</v>
      </c>
      <c r="D322" s="5">
        <v>6</v>
      </c>
      <c r="E322" s="5">
        <v>0</v>
      </c>
      <c r="F322" s="5">
        <v>0</v>
      </c>
      <c r="G322" s="1"/>
    </row>
    <row r="323" spans="1:7" ht="15" customHeight="1" x14ac:dyDescent="0.25">
      <c r="A323" s="173">
        <v>906</v>
      </c>
      <c r="B323" s="174" t="s">
        <v>783</v>
      </c>
      <c r="C323" s="13" t="s">
        <v>775</v>
      </c>
      <c r="D323" s="5">
        <v>745</v>
      </c>
      <c r="E323" s="5">
        <v>0.01</v>
      </c>
      <c r="F323" s="5">
        <v>0.14000000000000001</v>
      </c>
      <c r="G323" s="1"/>
    </row>
    <row r="324" spans="1:7" ht="20.100000000000001" customHeight="1" x14ac:dyDescent="0.25">
      <c r="A324" s="109"/>
      <c r="B324" s="109" t="s">
        <v>880</v>
      </c>
      <c r="C324" s="112"/>
      <c r="D324" s="108">
        <f>D325+D366+D406+D411+D423+D432+D443+D454+D458+D481+D497+D516+D519+D531+D555+D567+D576+D590+D595+D615+D625</f>
        <v>5094534</v>
      </c>
      <c r="E324" s="113">
        <v>100</v>
      </c>
      <c r="F324" s="108">
        <f>F325+F366+F406+F411+F423+F432+F443+F454+F458+F481+F497+F516+F519+F531+F555+F567+F576+F590+F595+F615+F625</f>
        <v>1859.9000000000003</v>
      </c>
      <c r="G324" s="1"/>
    </row>
    <row r="325" spans="1:7" ht="15" customHeight="1" x14ac:dyDescent="0.25">
      <c r="A325" s="17" t="s">
        <v>0</v>
      </c>
      <c r="B325" s="6" t="s">
        <v>862</v>
      </c>
      <c r="C325" s="3" t="s">
        <v>1</v>
      </c>
      <c r="D325" s="4">
        <f>SUM(D326:D365)</f>
        <v>157536</v>
      </c>
      <c r="E325" s="4">
        <f>SUM(E326:E365)</f>
        <v>3.0899999999999994</v>
      </c>
      <c r="F325" s="24">
        <f>SUM(F326:F365)</f>
        <v>57.499999999999993</v>
      </c>
      <c r="G325" s="1"/>
    </row>
    <row r="326" spans="1:7" ht="15" customHeight="1" x14ac:dyDescent="0.25">
      <c r="A326" s="153">
        <v>3</v>
      </c>
      <c r="B326" s="34" t="s">
        <v>2</v>
      </c>
      <c r="C326" s="34" t="s">
        <v>3</v>
      </c>
      <c r="D326" s="153">
        <v>4</v>
      </c>
      <c r="E326" s="153">
        <v>0</v>
      </c>
      <c r="F326" s="153">
        <v>0</v>
      </c>
      <c r="G326" s="1"/>
    </row>
    <row r="327" spans="1:7" ht="15" customHeight="1" x14ac:dyDescent="0.25">
      <c r="A327" s="153">
        <v>4</v>
      </c>
      <c r="B327" s="34" t="s">
        <v>4</v>
      </c>
      <c r="C327" s="34" t="s">
        <v>5</v>
      </c>
      <c r="D327" s="153">
        <v>3</v>
      </c>
      <c r="E327" s="153">
        <v>0</v>
      </c>
      <c r="F327" s="153">
        <v>0</v>
      </c>
      <c r="G327" s="5"/>
    </row>
    <row r="328" spans="1:7" ht="15" customHeight="1" x14ac:dyDescent="0.25">
      <c r="A328" s="153">
        <v>5</v>
      </c>
      <c r="B328" s="34" t="s">
        <v>6</v>
      </c>
      <c r="C328" s="34" t="s">
        <v>7</v>
      </c>
      <c r="D328" s="153">
        <v>14403</v>
      </c>
      <c r="E328" s="153">
        <v>0.28000000000000003</v>
      </c>
      <c r="F328" s="153">
        <v>5.26</v>
      </c>
      <c r="G328" s="1"/>
    </row>
    <row r="329" spans="1:7" ht="15" customHeight="1" x14ac:dyDescent="0.25">
      <c r="A329" s="153">
        <v>6</v>
      </c>
      <c r="B329" s="34" t="s">
        <v>8</v>
      </c>
      <c r="C329" s="34" t="s">
        <v>621</v>
      </c>
      <c r="D329" s="153">
        <v>17265</v>
      </c>
      <c r="E329" s="153">
        <v>0.34</v>
      </c>
      <c r="F329" s="153">
        <v>6.3</v>
      </c>
    </row>
    <row r="330" spans="1:7" ht="15" customHeight="1" x14ac:dyDescent="0.25">
      <c r="A330" s="153">
        <v>7</v>
      </c>
      <c r="B330" s="34" t="s">
        <v>10</v>
      </c>
      <c r="C330" s="34" t="s">
        <v>11</v>
      </c>
      <c r="D330" s="153">
        <v>260</v>
      </c>
      <c r="E330" s="153">
        <v>0.01</v>
      </c>
      <c r="F330" s="153">
        <v>0.09</v>
      </c>
    </row>
    <row r="331" spans="1:7" ht="15" customHeight="1" x14ac:dyDescent="0.25">
      <c r="A331" s="153">
        <v>8</v>
      </c>
      <c r="B331" s="34" t="s">
        <v>12</v>
      </c>
      <c r="C331" s="34" t="s">
        <v>13</v>
      </c>
      <c r="D331" s="153">
        <v>28</v>
      </c>
      <c r="E331" s="153">
        <v>0</v>
      </c>
      <c r="F331" s="153">
        <v>0.01</v>
      </c>
    </row>
    <row r="332" spans="1:7" ht="15" customHeight="1" x14ac:dyDescent="0.25">
      <c r="A332" s="153">
        <v>13</v>
      </c>
      <c r="B332" s="153" t="s">
        <v>778</v>
      </c>
      <c r="C332" s="153" t="s">
        <v>768</v>
      </c>
      <c r="D332" s="153">
        <v>2</v>
      </c>
      <c r="E332" s="153">
        <v>0</v>
      </c>
      <c r="F332" s="153">
        <v>0</v>
      </c>
    </row>
    <row r="333" spans="1:7" ht="15" customHeight="1" x14ac:dyDescent="0.25">
      <c r="A333" s="153">
        <v>15</v>
      </c>
      <c r="B333" s="153" t="s">
        <v>779</v>
      </c>
      <c r="C333" s="153" t="s">
        <v>769</v>
      </c>
      <c r="D333" s="153">
        <v>55</v>
      </c>
      <c r="E333" s="153">
        <v>0</v>
      </c>
      <c r="F333" s="153">
        <v>0.02</v>
      </c>
    </row>
    <row r="334" spans="1:7" ht="15" customHeight="1" x14ac:dyDescent="0.25">
      <c r="A334" s="153">
        <v>16</v>
      </c>
      <c r="B334" s="34" t="s">
        <v>16</v>
      </c>
      <c r="C334" s="34" t="s">
        <v>17</v>
      </c>
      <c r="D334" s="153">
        <v>3</v>
      </c>
      <c r="E334" s="153">
        <v>0</v>
      </c>
      <c r="F334" s="153">
        <v>0</v>
      </c>
    </row>
    <row r="335" spans="1:7" ht="15" customHeight="1" x14ac:dyDescent="0.25">
      <c r="A335" s="153">
        <v>17</v>
      </c>
      <c r="B335" s="34" t="s">
        <v>18</v>
      </c>
      <c r="C335" s="34" t="s">
        <v>19</v>
      </c>
      <c r="D335" s="153">
        <v>481</v>
      </c>
      <c r="E335" s="153">
        <v>0.01</v>
      </c>
      <c r="F335" s="153">
        <v>0.18</v>
      </c>
    </row>
    <row r="336" spans="1:7" ht="15" customHeight="1" x14ac:dyDescent="0.25">
      <c r="A336" s="153">
        <v>18</v>
      </c>
      <c r="B336" s="34" t="s">
        <v>20</v>
      </c>
      <c r="C336" s="34" t="s">
        <v>21</v>
      </c>
      <c r="D336" s="153">
        <v>1724</v>
      </c>
      <c r="E336" s="153">
        <v>0.03</v>
      </c>
      <c r="F336" s="153">
        <v>0.63</v>
      </c>
    </row>
    <row r="337" spans="1:6" ht="15" customHeight="1" x14ac:dyDescent="0.25">
      <c r="A337" s="153">
        <v>20</v>
      </c>
      <c r="B337" s="34" t="s">
        <v>22</v>
      </c>
      <c r="C337" s="34" t="s">
        <v>23</v>
      </c>
      <c r="D337" s="153">
        <v>43</v>
      </c>
      <c r="E337" s="153">
        <v>0</v>
      </c>
      <c r="F337" s="153">
        <v>0.02</v>
      </c>
    </row>
    <row r="338" spans="1:6" ht="15" customHeight="1" x14ac:dyDescent="0.25">
      <c r="A338" s="153">
        <v>21</v>
      </c>
      <c r="B338" s="34" t="s">
        <v>24</v>
      </c>
      <c r="C338" s="34" t="s">
        <v>25</v>
      </c>
      <c r="D338" s="153">
        <v>30</v>
      </c>
      <c r="E338" s="153">
        <v>0</v>
      </c>
      <c r="F338" s="153">
        <v>0.01</v>
      </c>
    </row>
    <row r="339" spans="1:6" ht="15" customHeight="1" x14ac:dyDescent="0.25">
      <c r="A339" s="153">
        <v>22</v>
      </c>
      <c r="B339" s="34" t="s">
        <v>26</v>
      </c>
      <c r="C339" s="34" t="s">
        <v>27</v>
      </c>
      <c r="D339" s="153">
        <v>6</v>
      </c>
      <c r="E339" s="153">
        <v>0</v>
      </c>
      <c r="F339" s="153">
        <v>0</v>
      </c>
    </row>
    <row r="340" spans="1:6" ht="15" customHeight="1" x14ac:dyDescent="0.25">
      <c r="A340" s="153">
        <v>23</v>
      </c>
      <c r="B340" s="34" t="s">
        <v>28</v>
      </c>
      <c r="C340" s="34" t="s">
        <v>622</v>
      </c>
      <c r="D340" s="153">
        <v>74</v>
      </c>
      <c r="E340" s="153">
        <v>0</v>
      </c>
      <c r="F340" s="153">
        <v>0.03</v>
      </c>
    </row>
    <row r="341" spans="1:6" ht="15" customHeight="1" x14ac:dyDescent="0.25">
      <c r="A341" s="153">
        <v>24</v>
      </c>
      <c r="B341" s="34" t="s">
        <v>30</v>
      </c>
      <c r="C341" s="34" t="s">
        <v>31</v>
      </c>
      <c r="D341" s="153">
        <v>447</v>
      </c>
      <c r="E341" s="153">
        <v>0.01</v>
      </c>
      <c r="F341" s="153">
        <v>0.16</v>
      </c>
    </row>
    <row r="342" spans="1:6" ht="15" customHeight="1" x14ac:dyDescent="0.25">
      <c r="A342" s="153">
        <v>25</v>
      </c>
      <c r="B342" s="34" t="s">
        <v>32</v>
      </c>
      <c r="C342" s="34" t="s">
        <v>33</v>
      </c>
      <c r="D342" s="153">
        <v>32</v>
      </c>
      <c r="E342" s="153">
        <v>0</v>
      </c>
      <c r="F342" s="153">
        <v>0.01</v>
      </c>
    </row>
    <row r="343" spans="1:6" ht="15" customHeight="1" x14ac:dyDescent="0.25">
      <c r="A343" s="153">
        <v>28</v>
      </c>
      <c r="B343" s="34" t="s">
        <v>34</v>
      </c>
      <c r="C343" s="34" t="s">
        <v>35</v>
      </c>
      <c r="D343" s="153">
        <v>1</v>
      </c>
      <c r="E343" s="153">
        <v>0</v>
      </c>
      <c r="F343" s="153">
        <v>0</v>
      </c>
    </row>
    <row r="344" spans="1:6" ht="15" customHeight="1" x14ac:dyDescent="0.25">
      <c r="A344" s="153">
        <v>30</v>
      </c>
      <c r="B344" s="34" t="s">
        <v>36</v>
      </c>
      <c r="C344" s="34" t="s">
        <v>37</v>
      </c>
      <c r="D344" s="153">
        <v>57</v>
      </c>
      <c r="E344" s="153">
        <v>0</v>
      </c>
      <c r="F344" s="153">
        <v>0.02</v>
      </c>
    </row>
    <row r="345" spans="1:6" ht="15" customHeight="1" x14ac:dyDescent="0.25">
      <c r="A345" s="153">
        <v>32</v>
      </c>
      <c r="B345" s="34" t="s">
        <v>38</v>
      </c>
      <c r="C345" s="34" t="s">
        <v>39</v>
      </c>
      <c r="D345" s="153">
        <v>20</v>
      </c>
      <c r="E345" s="153">
        <v>0</v>
      </c>
      <c r="F345" s="153">
        <v>0.01</v>
      </c>
    </row>
    <row r="346" spans="1:6" ht="15" customHeight="1" x14ac:dyDescent="0.25">
      <c r="A346" s="153">
        <v>33</v>
      </c>
      <c r="B346" s="34" t="s">
        <v>40</v>
      </c>
      <c r="C346" s="34" t="s">
        <v>41</v>
      </c>
      <c r="D346" s="153">
        <v>2961</v>
      </c>
      <c r="E346" s="153">
        <v>0.06</v>
      </c>
      <c r="F346" s="153">
        <v>1.08</v>
      </c>
    </row>
    <row r="347" spans="1:6" ht="15" customHeight="1" x14ac:dyDescent="0.25">
      <c r="A347" s="153">
        <v>34</v>
      </c>
      <c r="B347" s="34" t="s">
        <v>42</v>
      </c>
      <c r="C347" s="34" t="s">
        <v>43</v>
      </c>
      <c r="D347" s="153">
        <v>8639</v>
      </c>
      <c r="E347" s="153">
        <v>0.17</v>
      </c>
      <c r="F347" s="153">
        <v>3.15</v>
      </c>
    </row>
    <row r="348" spans="1:6" ht="15" customHeight="1" x14ac:dyDescent="0.25">
      <c r="A348" s="153">
        <v>35</v>
      </c>
      <c r="B348" s="34" t="s">
        <v>44</v>
      </c>
      <c r="C348" s="34" t="s">
        <v>45</v>
      </c>
      <c r="D348" s="153">
        <v>10</v>
      </c>
      <c r="E348" s="153">
        <v>0</v>
      </c>
      <c r="F348" s="153">
        <v>0</v>
      </c>
    </row>
    <row r="349" spans="1:6" ht="15" customHeight="1" x14ac:dyDescent="0.25">
      <c r="A349" s="153">
        <v>36</v>
      </c>
      <c r="B349" s="34" t="s">
        <v>46</v>
      </c>
      <c r="C349" s="34" t="s">
        <v>47</v>
      </c>
      <c r="D349" s="153">
        <v>1</v>
      </c>
      <c r="E349" s="153">
        <v>0</v>
      </c>
      <c r="F349" s="153">
        <v>0</v>
      </c>
    </row>
    <row r="350" spans="1:6" ht="15" customHeight="1" x14ac:dyDescent="0.25">
      <c r="A350" s="153">
        <v>37</v>
      </c>
      <c r="B350" s="34" t="s">
        <v>48</v>
      </c>
      <c r="C350" s="34" t="s">
        <v>49</v>
      </c>
      <c r="D350" s="153">
        <v>85</v>
      </c>
      <c r="E350" s="153">
        <v>0</v>
      </c>
      <c r="F350" s="153">
        <v>0.03</v>
      </c>
    </row>
    <row r="351" spans="1:6" ht="15" customHeight="1" x14ac:dyDescent="0.25">
      <c r="A351" s="153">
        <v>38</v>
      </c>
      <c r="B351" s="34" t="s">
        <v>50</v>
      </c>
      <c r="C351" s="34" t="s">
        <v>51</v>
      </c>
      <c r="D351" s="153">
        <v>1326</v>
      </c>
      <c r="E351" s="153">
        <v>0.03</v>
      </c>
      <c r="F351" s="153">
        <v>0.48</v>
      </c>
    </row>
    <row r="352" spans="1:6" ht="15" customHeight="1" x14ac:dyDescent="0.25">
      <c r="A352" s="153">
        <v>39</v>
      </c>
      <c r="B352" s="34" t="s">
        <v>52</v>
      </c>
      <c r="C352" s="34" t="s">
        <v>53</v>
      </c>
      <c r="D352" s="153">
        <v>235</v>
      </c>
      <c r="E352" s="153">
        <v>0</v>
      </c>
      <c r="F352" s="153">
        <v>0.09</v>
      </c>
    </row>
    <row r="353" spans="1:6" ht="15" customHeight="1" x14ac:dyDescent="0.25">
      <c r="A353" s="153">
        <v>40</v>
      </c>
      <c r="B353" s="34" t="s">
        <v>54</v>
      </c>
      <c r="C353" s="34" t="s">
        <v>55</v>
      </c>
      <c r="D353" s="153">
        <v>86</v>
      </c>
      <c r="E353" s="153">
        <v>0</v>
      </c>
      <c r="F353" s="153">
        <v>0.03</v>
      </c>
    </row>
    <row r="354" spans="1:6" ht="15" customHeight="1" x14ac:dyDescent="0.25">
      <c r="A354" s="153">
        <v>41</v>
      </c>
      <c r="B354" s="34" t="s">
        <v>56</v>
      </c>
      <c r="C354" s="34" t="s">
        <v>57</v>
      </c>
      <c r="D354" s="153">
        <v>92652</v>
      </c>
      <c r="E354" s="153">
        <v>1.82</v>
      </c>
      <c r="F354" s="153">
        <v>33.83</v>
      </c>
    </row>
    <row r="355" spans="1:6" ht="15" customHeight="1" x14ac:dyDescent="0.25">
      <c r="A355" s="153">
        <v>42</v>
      </c>
      <c r="B355" s="34" t="s">
        <v>58</v>
      </c>
      <c r="C355" s="34" t="s">
        <v>59</v>
      </c>
      <c r="D355" s="153">
        <v>12230</v>
      </c>
      <c r="E355" s="153">
        <v>0.24</v>
      </c>
      <c r="F355" s="153">
        <v>4.46</v>
      </c>
    </row>
    <row r="356" spans="1:6" ht="15" customHeight="1" x14ac:dyDescent="0.25">
      <c r="A356" s="153">
        <v>43</v>
      </c>
      <c r="B356" s="34" t="s">
        <v>60</v>
      </c>
      <c r="C356" s="34" t="s">
        <v>61</v>
      </c>
      <c r="D356" s="153">
        <v>4</v>
      </c>
      <c r="E356" s="153">
        <v>0</v>
      </c>
      <c r="F356" s="153">
        <v>0</v>
      </c>
    </row>
    <row r="357" spans="1:6" ht="15" customHeight="1" x14ac:dyDescent="0.25">
      <c r="A357" s="153">
        <v>44</v>
      </c>
      <c r="B357" s="153" t="s">
        <v>62</v>
      </c>
      <c r="C357" s="153" t="s">
        <v>63</v>
      </c>
      <c r="D357" s="153">
        <v>2</v>
      </c>
      <c r="E357" s="153">
        <v>0</v>
      </c>
      <c r="F357" s="153">
        <v>0</v>
      </c>
    </row>
    <row r="358" spans="1:6" ht="15" customHeight="1" x14ac:dyDescent="0.25">
      <c r="A358" s="153">
        <v>46</v>
      </c>
      <c r="B358" s="153" t="s">
        <v>66</v>
      </c>
      <c r="C358" s="153" t="s">
        <v>67</v>
      </c>
      <c r="D358" s="153">
        <v>6</v>
      </c>
      <c r="E358" s="153">
        <v>0</v>
      </c>
      <c r="F358" s="153">
        <v>0</v>
      </c>
    </row>
    <row r="359" spans="1:6" ht="15" customHeight="1" x14ac:dyDescent="0.25">
      <c r="A359" s="153">
        <v>47</v>
      </c>
      <c r="B359" s="34" t="s">
        <v>68</v>
      </c>
      <c r="C359" s="34" t="s">
        <v>69</v>
      </c>
      <c r="D359" s="153">
        <v>3</v>
      </c>
      <c r="E359" s="153">
        <v>0</v>
      </c>
      <c r="F359" s="153">
        <v>0</v>
      </c>
    </row>
    <row r="360" spans="1:6" ht="15" customHeight="1" x14ac:dyDescent="0.25">
      <c r="A360" s="153">
        <v>48</v>
      </c>
      <c r="B360" s="34" t="s">
        <v>70</v>
      </c>
      <c r="C360" s="34" t="s">
        <v>71</v>
      </c>
      <c r="D360" s="153">
        <v>129</v>
      </c>
      <c r="E360" s="153">
        <v>0</v>
      </c>
      <c r="F360" s="153">
        <v>0.05</v>
      </c>
    </row>
    <row r="361" spans="1:6" ht="15" customHeight="1" x14ac:dyDescent="0.25">
      <c r="A361" s="153">
        <v>52</v>
      </c>
      <c r="B361" s="153" t="s">
        <v>74</v>
      </c>
      <c r="C361" s="153" t="s">
        <v>75</v>
      </c>
      <c r="D361" s="153">
        <v>1</v>
      </c>
      <c r="E361" s="153">
        <v>0</v>
      </c>
      <c r="F361" s="153">
        <v>0</v>
      </c>
    </row>
    <row r="362" spans="1:6" ht="15" customHeight="1" x14ac:dyDescent="0.25">
      <c r="A362" s="153">
        <v>53</v>
      </c>
      <c r="B362" s="34" t="s">
        <v>76</v>
      </c>
      <c r="C362" s="34" t="s">
        <v>77</v>
      </c>
      <c r="D362" s="153">
        <v>348</v>
      </c>
      <c r="E362" s="153">
        <v>0.01</v>
      </c>
      <c r="F362" s="153">
        <v>0.13</v>
      </c>
    </row>
    <row r="363" spans="1:6" ht="15" customHeight="1" x14ac:dyDescent="0.25">
      <c r="A363" s="153">
        <v>54</v>
      </c>
      <c r="B363" s="34" t="s">
        <v>78</v>
      </c>
      <c r="C363" s="34" t="s">
        <v>79</v>
      </c>
      <c r="D363" s="153">
        <v>323</v>
      </c>
      <c r="E363" s="153">
        <v>0.01</v>
      </c>
      <c r="F363" s="153">
        <v>0.12</v>
      </c>
    </row>
    <row r="364" spans="1:6" ht="15" customHeight="1" x14ac:dyDescent="0.25">
      <c r="A364" s="153">
        <v>55</v>
      </c>
      <c r="B364" s="34" t="s">
        <v>80</v>
      </c>
      <c r="C364" s="34" t="s">
        <v>81</v>
      </c>
      <c r="D364" s="153">
        <v>21</v>
      </c>
      <c r="E364" s="153">
        <v>0</v>
      </c>
      <c r="F364" s="153">
        <v>0.01</v>
      </c>
    </row>
    <row r="365" spans="1:6" ht="15" customHeight="1" x14ac:dyDescent="0.25">
      <c r="A365" s="153">
        <v>57</v>
      </c>
      <c r="B365" s="34" t="s">
        <v>82</v>
      </c>
      <c r="C365" s="34" t="s">
        <v>83</v>
      </c>
      <c r="D365" s="153">
        <v>3536</v>
      </c>
      <c r="E365" s="153">
        <v>7.0000000000000007E-2</v>
      </c>
      <c r="F365" s="153">
        <v>1.29</v>
      </c>
    </row>
    <row r="366" spans="1:6" ht="15" customHeight="1" x14ac:dyDescent="0.25">
      <c r="A366" s="3" t="s">
        <v>84</v>
      </c>
      <c r="B366" s="6" t="s">
        <v>863</v>
      </c>
      <c r="C366" s="3" t="s">
        <v>85</v>
      </c>
      <c r="D366" s="4">
        <f>SUM(D367:D405)</f>
        <v>135133</v>
      </c>
      <c r="E366" s="4">
        <f>SUM(E367:E405)</f>
        <v>2.64</v>
      </c>
      <c r="F366" s="4">
        <f>SUM(F367:F405)</f>
        <v>49.339999999999989</v>
      </c>
    </row>
    <row r="367" spans="1:6" ht="15" customHeight="1" x14ac:dyDescent="0.25">
      <c r="A367" s="153">
        <v>58</v>
      </c>
      <c r="B367" s="34" t="s">
        <v>86</v>
      </c>
      <c r="C367" s="34" t="s">
        <v>87</v>
      </c>
      <c r="D367" s="153">
        <v>1064</v>
      </c>
      <c r="E367" s="153">
        <v>0.02</v>
      </c>
      <c r="F367" s="153">
        <v>0.39</v>
      </c>
    </row>
    <row r="368" spans="1:6" ht="15" customHeight="1" x14ac:dyDescent="0.25">
      <c r="A368" s="153">
        <v>59</v>
      </c>
      <c r="B368" s="34" t="s">
        <v>88</v>
      </c>
      <c r="C368" s="34" t="s">
        <v>89</v>
      </c>
      <c r="D368" s="153">
        <v>222</v>
      </c>
      <c r="E368" s="153">
        <v>0</v>
      </c>
      <c r="F368" s="153">
        <v>0.08</v>
      </c>
    </row>
    <row r="369" spans="1:6" ht="15" customHeight="1" x14ac:dyDescent="0.25">
      <c r="A369" s="153">
        <v>60</v>
      </c>
      <c r="B369" s="34" t="s">
        <v>90</v>
      </c>
      <c r="C369" s="34" t="s">
        <v>91</v>
      </c>
      <c r="D369" s="153">
        <v>1101</v>
      </c>
      <c r="E369" s="153">
        <v>0.02</v>
      </c>
      <c r="F369" s="153">
        <v>0.4</v>
      </c>
    </row>
    <row r="370" spans="1:6" ht="15" customHeight="1" x14ac:dyDescent="0.25">
      <c r="A370" s="153">
        <v>61</v>
      </c>
      <c r="B370" s="34" t="s">
        <v>92</v>
      </c>
      <c r="C370" s="34" t="s">
        <v>93</v>
      </c>
      <c r="D370" s="153">
        <v>4557</v>
      </c>
      <c r="E370" s="153">
        <v>0.09</v>
      </c>
      <c r="F370" s="153">
        <v>1.66</v>
      </c>
    </row>
    <row r="371" spans="1:6" ht="15" customHeight="1" x14ac:dyDescent="0.25">
      <c r="A371" s="153">
        <v>62</v>
      </c>
      <c r="B371" s="34" t="s">
        <v>94</v>
      </c>
      <c r="C371" s="34" t="s">
        <v>95</v>
      </c>
      <c r="D371" s="153">
        <v>4057</v>
      </c>
      <c r="E371" s="153">
        <v>0.08</v>
      </c>
      <c r="F371" s="153">
        <v>1.48</v>
      </c>
    </row>
    <row r="372" spans="1:6" ht="15" customHeight="1" x14ac:dyDescent="0.25">
      <c r="A372" s="153">
        <v>63</v>
      </c>
      <c r="B372" s="34" t="s">
        <v>96</v>
      </c>
      <c r="C372" s="34" t="s">
        <v>97</v>
      </c>
      <c r="D372" s="153">
        <v>576</v>
      </c>
      <c r="E372" s="153">
        <v>0.01</v>
      </c>
      <c r="F372" s="153">
        <v>0.21</v>
      </c>
    </row>
    <row r="373" spans="1:6" ht="15" customHeight="1" x14ac:dyDescent="0.25">
      <c r="A373" s="153">
        <v>64</v>
      </c>
      <c r="B373" s="34" t="s">
        <v>98</v>
      </c>
      <c r="C373" s="34" t="s">
        <v>99</v>
      </c>
      <c r="D373" s="153">
        <v>1030</v>
      </c>
      <c r="E373" s="153">
        <v>0.02</v>
      </c>
      <c r="F373" s="153">
        <v>0.38</v>
      </c>
    </row>
    <row r="374" spans="1:6" ht="15" customHeight="1" x14ac:dyDescent="0.25">
      <c r="A374" s="153">
        <v>65</v>
      </c>
      <c r="B374" s="34" t="s">
        <v>100</v>
      </c>
      <c r="C374" s="34" t="s">
        <v>101</v>
      </c>
      <c r="D374" s="153">
        <v>491</v>
      </c>
      <c r="E374" s="153">
        <v>0.01</v>
      </c>
      <c r="F374" s="153">
        <v>0.18</v>
      </c>
    </row>
    <row r="375" spans="1:6" ht="15" customHeight="1" x14ac:dyDescent="0.25">
      <c r="A375" s="153">
        <v>66</v>
      </c>
      <c r="B375" s="34" t="s">
        <v>102</v>
      </c>
      <c r="C375" s="34" t="s">
        <v>103</v>
      </c>
      <c r="D375" s="153">
        <v>928</v>
      </c>
      <c r="E375" s="153">
        <v>0.02</v>
      </c>
      <c r="F375" s="153">
        <v>0.34</v>
      </c>
    </row>
    <row r="376" spans="1:6" ht="15" customHeight="1" x14ac:dyDescent="0.25">
      <c r="A376" s="153">
        <v>67</v>
      </c>
      <c r="B376" s="34" t="s">
        <v>104</v>
      </c>
      <c r="C376" s="34" t="s">
        <v>105</v>
      </c>
      <c r="D376" s="153">
        <v>5537</v>
      </c>
      <c r="E376" s="153">
        <v>0.11</v>
      </c>
      <c r="F376" s="153">
        <v>2.02</v>
      </c>
    </row>
    <row r="377" spans="1:6" ht="15" customHeight="1" x14ac:dyDescent="0.25">
      <c r="A377" s="153">
        <v>68</v>
      </c>
      <c r="B377" s="34" t="s">
        <v>106</v>
      </c>
      <c r="C377" s="34" t="s">
        <v>107</v>
      </c>
      <c r="D377" s="153">
        <v>237</v>
      </c>
      <c r="E377" s="153">
        <v>0</v>
      </c>
      <c r="F377" s="153">
        <v>0.09</v>
      </c>
    </row>
    <row r="378" spans="1:6" ht="15" customHeight="1" x14ac:dyDescent="0.25">
      <c r="A378" s="153">
        <v>69</v>
      </c>
      <c r="B378" s="34" t="s">
        <v>108</v>
      </c>
      <c r="C378" s="34" t="s">
        <v>109</v>
      </c>
      <c r="D378" s="153">
        <v>401</v>
      </c>
      <c r="E378" s="153">
        <v>0.01</v>
      </c>
      <c r="F378" s="153">
        <v>0.15</v>
      </c>
    </row>
    <row r="379" spans="1:6" ht="15" customHeight="1" x14ac:dyDescent="0.25">
      <c r="A379" s="153">
        <v>70</v>
      </c>
      <c r="B379" s="34" t="s">
        <v>110</v>
      </c>
      <c r="C379" s="34" t="s">
        <v>111</v>
      </c>
      <c r="D379" s="153">
        <v>1707</v>
      </c>
      <c r="E379" s="153">
        <v>0.03</v>
      </c>
      <c r="F379" s="153">
        <v>0.62</v>
      </c>
    </row>
    <row r="380" spans="1:6" ht="15" customHeight="1" x14ac:dyDescent="0.25">
      <c r="A380" s="153">
        <v>71</v>
      </c>
      <c r="B380" s="34" t="s">
        <v>112</v>
      </c>
      <c r="C380" s="34" t="s">
        <v>113</v>
      </c>
      <c r="D380" s="153">
        <v>4077</v>
      </c>
      <c r="E380" s="153">
        <v>0.08</v>
      </c>
      <c r="F380" s="153">
        <v>1.49</v>
      </c>
    </row>
    <row r="381" spans="1:6" ht="15" customHeight="1" x14ac:dyDescent="0.25">
      <c r="A381" s="153">
        <v>72</v>
      </c>
      <c r="B381" s="34" t="s">
        <v>114</v>
      </c>
      <c r="C381" s="34" t="s">
        <v>115</v>
      </c>
      <c r="D381" s="153">
        <v>702</v>
      </c>
      <c r="E381" s="153">
        <v>0.01</v>
      </c>
      <c r="F381" s="153">
        <v>0.26</v>
      </c>
    </row>
    <row r="382" spans="1:6" ht="15" customHeight="1" x14ac:dyDescent="0.25">
      <c r="A382" s="153">
        <v>73</v>
      </c>
      <c r="B382" s="34" t="s">
        <v>116</v>
      </c>
      <c r="C382" s="34" t="s">
        <v>117</v>
      </c>
      <c r="D382" s="153">
        <v>13721</v>
      </c>
      <c r="E382" s="153">
        <v>0.27</v>
      </c>
      <c r="F382" s="153">
        <v>5.01</v>
      </c>
    </row>
    <row r="383" spans="1:6" ht="15" customHeight="1" x14ac:dyDescent="0.25">
      <c r="A383" s="153">
        <v>74</v>
      </c>
      <c r="B383" s="34" t="s">
        <v>118</v>
      </c>
      <c r="C383" s="34" t="s">
        <v>119</v>
      </c>
      <c r="D383" s="153">
        <v>1114</v>
      </c>
      <c r="E383" s="153">
        <v>0.02</v>
      </c>
      <c r="F383" s="153">
        <v>0.41</v>
      </c>
    </row>
    <row r="384" spans="1:6" ht="15" customHeight="1" x14ac:dyDescent="0.25">
      <c r="A384" s="153">
        <v>75</v>
      </c>
      <c r="B384" s="34" t="s">
        <v>120</v>
      </c>
      <c r="C384" s="34" t="s">
        <v>121</v>
      </c>
      <c r="D384" s="153">
        <v>961</v>
      </c>
      <c r="E384" s="153">
        <v>0.02</v>
      </c>
      <c r="F384" s="153">
        <v>0.35</v>
      </c>
    </row>
    <row r="385" spans="1:6" ht="15" customHeight="1" x14ac:dyDescent="0.25">
      <c r="A385" s="153">
        <v>76</v>
      </c>
      <c r="B385" s="34" t="s">
        <v>122</v>
      </c>
      <c r="C385" s="34" t="s">
        <v>123</v>
      </c>
      <c r="D385" s="153">
        <v>1092</v>
      </c>
      <c r="E385" s="153">
        <v>0.02</v>
      </c>
      <c r="F385" s="153">
        <v>0.4</v>
      </c>
    </row>
    <row r="386" spans="1:6" ht="15" customHeight="1" x14ac:dyDescent="0.25">
      <c r="A386" s="153">
        <v>77</v>
      </c>
      <c r="B386" s="34" t="s">
        <v>124</v>
      </c>
      <c r="C386" s="34" t="s">
        <v>125</v>
      </c>
      <c r="D386" s="153">
        <v>4519</v>
      </c>
      <c r="E386" s="153">
        <v>0.09</v>
      </c>
      <c r="F386" s="153">
        <v>1.65</v>
      </c>
    </row>
    <row r="387" spans="1:6" ht="15" customHeight="1" x14ac:dyDescent="0.25">
      <c r="A387" s="153">
        <v>78</v>
      </c>
      <c r="B387" s="34" t="s">
        <v>126</v>
      </c>
      <c r="C387" s="34" t="s">
        <v>127</v>
      </c>
      <c r="D387" s="153">
        <v>629</v>
      </c>
      <c r="E387" s="153">
        <v>0.01</v>
      </c>
      <c r="F387" s="153">
        <v>0.23</v>
      </c>
    </row>
    <row r="388" spans="1:6" ht="15" customHeight="1" x14ac:dyDescent="0.25">
      <c r="A388" s="153">
        <v>79</v>
      </c>
      <c r="B388" s="34" t="s">
        <v>128</v>
      </c>
      <c r="C388" s="34" t="s">
        <v>129</v>
      </c>
      <c r="D388" s="153">
        <v>3386</v>
      </c>
      <c r="E388" s="153">
        <v>7.0000000000000007E-2</v>
      </c>
      <c r="F388" s="153">
        <v>1.24</v>
      </c>
    </row>
    <row r="389" spans="1:6" ht="15" customHeight="1" x14ac:dyDescent="0.25">
      <c r="A389" s="153">
        <v>80</v>
      </c>
      <c r="B389" s="34" t="s">
        <v>130</v>
      </c>
      <c r="C389" s="34" t="s">
        <v>131</v>
      </c>
      <c r="D389" s="153">
        <v>1819</v>
      </c>
      <c r="E389" s="153">
        <v>0.04</v>
      </c>
      <c r="F389" s="153">
        <v>0.66</v>
      </c>
    </row>
    <row r="390" spans="1:6" ht="15" customHeight="1" x14ac:dyDescent="0.25">
      <c r="A390" s="153">
        <v>81</v>
      </c>
      <c r="B390" s="34" t="s">
        <v>132</v>
      </c>
      <c r="C390" s="34" t="s">
        <v>133</v>
      </c>
      <c r="D390" s="153">
        <v>177</v>
      </c>
      <c r="E390" s="153">
        <v>0</v>
      </c>
      <c r="F390" s="153">
        <v>0.06</v>
      </c>
    </row>
    <row r="391" spans="1:6" ht="15" customHeight="1" x14ac:dyDescent="0.25">
      <c r="A391" s="153">
        <v>82</v>
      </c>
      <c r="B391" s="34" t="s">
        <v>134</v>
      </c>
      <c r="C391" s="34" t="s">
        <v>135</v>
      </c>
      <c r="D391" s="153">
        <v>791</v>
      </c>
      <c r="E391" s="153">
        <v>0.02</v>
      </c>
      <c r="F391" s="153">
        <v>0.28999999999999998</v>
      </c>
    </row>
    <row r="392" spans="1:6" ht="15" customHeight="1" x14ac:dyDescent="0.25">
      <c r="A392" s="153">
        <v>83</v>
      </c>
      <c r="B392" s="34" t="s">
        <v>136</v>
      </c>
      <c r="C392" s="34" t="s">
        <v>137</v>
      </c>
      <c r="D392" s="153">
        <v>58</v>
      </c>
      <c r="E392" s="153">
        <v>0</v>
      </c>
      <c r="F392" s="153">
        <v>0.02</v>
      </c>
    </row>
    <row r="393" spans="1:6" ht="15" customHeight="1" x14ac:dyDescent="0.25">
      <c r="A393" s="153">
        <v>84</v>
      </c>
      <c r="B393" s="34" t="s">
        <v>138</v>
      </c>
      <c r="C393" s="34" t="s">
        <v>139</v>
      </c>
      <c r="D393" s="153">
        <v>7735</v>
      </c>
      <c r="E393" s="153">
        <v>0.15</v>
      </c>
      <c r="F393" s="153">
        <v>2.82</v>
      </c>
    </row>
    <row r="394" spans="1:6" ht="15" customHeight="1" x14ac:dyDescent="0.25">
      <c r="A394" s="153">
        <v>85</v>
      </c>
      <c r="B394" s="34" t="s">
        <v>140</v>
      </c>
      <c r="C394" s="34" t="s">
        <v>141</v>
      </c>
      <c r="D394" s="153">
        <v>579</v>
      </c>
      <c r="E394" s="153">
        <v>0.01</v>
      </c>
      <c r="F394" s="153">
        <v>0.21</v>
      </c>
    </row>
    <row r="395" spans="1:6" ht="15" customHeight="1" x14ac:dyDescent="0.25">
      <c r="A395" s="153">
        <v>86</v>
      </c>
      <c r="B395" s="34" t="s">
        <v>142</v>
      </c>
      <c r="C395" s="34" t="s">
        <v>143</v>
      </c>
      <c r="D395" s="153">
        <v>1803</v>
      </c>
      <c r="E395" s="153">
        <v>0.04</v>
      </c>
      <c r="F395" s="153">
        <v>0.66</v>
      </c>
    </row>
    <row r="396" spans="1:6" ht="15" customHeight="1" x14ac:dyDescent="0.25">
      <c r="A396" s="153">
        <v>87</v>
      </c>
      <c r="B396" s="34" t="s">
        <v>144</v>
      </c>
      <c r="C396" s="34" t="s">
        <v>145</v>
      </c>
      <c r="D396" s="153">
        <v>1620</v>
      </c>
      <c r="E396" s="153">
        <v>0.03</v>
      </c>
      <c r="F396" s="153">
        <v>0.59</v>
      </c>
    </row>
    <row r="397" spans="1:6" ht="15" customHeight="1" x14ac:dyDescent="0.25">
      <c r="A397" s="153">
        <v>88</v>
      </c>
      <c r="B397" s="34" t="s">
        <v>146</v>
      </c>
      <c r="C397" s="34" t="s">
        <v>147</v>
      </c>
      <c r="D397" s="153">
        <v>734</v>
      </c>
      <c r="E397" s="153">
        <v>0.01</v>
      </c>
      <c r="F397" s="153">
        <v>0.27</v>
      </c>
    </row>
    <row r="398" spans="1:6" ht="15" customHeight="1" x14ac:dyDescent="0.25">
      <c r="A398" s="153">
        <v>89</v>
      </c>
      <c r="B398" s="34" t="s">
        <v>148</v>
      </c>
      <c r="C398" s="34" t="s">
        <v>149</v>
      </c>
      <c r="D398" s="153">
        <v>794</v>
      </c>
      <c r="E398" s="153">
        <v>0.02</v>
      </c>
      <c r="F398" s="153">
        <v>0.28999999999999998</v>
      </c>
    </row>
    <row r="399" spans="1:6" ht="15" customHeight="1" x14ac:dyDescent="0.25">
      <c r="A399" s="153">
        <v>90</v>
      </c>
      <c r="B399" s="34" t="s">
        <v>150</v>
      </c>
      <c r="C399" s="34" t="s">
        <v>151</v>
      </c>
      <c r="D399" s="153">
        <v>22165</v>
      </c>
      <c r="E399" s="153">
        <v>0.44</v>
      </c>
      <c r="F399" s="153">
        <v>8.09</v>
      </c>
    </row>
    <row r="400" spans="1:6" ht="15" customHeight="1" x14ac:dyDescent="0.25">
      <c r="A400" s="153">
        <v>91</v>
      </c>
      <c r="B400" s="34" t="s">
        <v>152</v>
      </c>
      <c r="C400" s="34" t="s">
        <v>153</v>
      </c>
      <c r="D400" s="153">
        <v>2173</v>
      </c>
      <c r="E400" s="153">
        <v>0.04</v>
      </c>
      <c r="F400" s="153">
        <v>0.79</v>
      </c>
    </row>
    <row r="401" spans="1:6" ht="15" customHeight="1" x14ac:dyDescent="0.25">
      <c r="A401" s="153">
        <v>92</v>
      </c>
      <c r="B401" s="34" t="s">
        <v>154</v>
      </c>
      <c r="C401" s="34" t="s">
        <v>155</v>
      </c>
      <c r="D401" s="153">
        <v>1056</v>
      </c>
      <c r="E401" s="153">
        <v>0.02</v>
      </c>
      <c r="F401" s="153">
        <v>0.39</v>
      </c>
    </row>
    <row r="402" spans="1:6" ht="15" customHeight="1" x14ac:dyDescent="0.25">
      <c r="A402" s="153">
        <v>93</v>
      </c>
      <c r="B402" s="34" t="s">
        <v>156</v>
      </c>
      <c r="C402" s="34" t="s">
        <v>157</v>
      </c>
      <c r="D402" s="153">
        <v>628</v>
      </c>
      <c r="E402" s="153">
        <v>0.01</v>
      </c>
      <c r="F402" s="153">
        <v>0.23</v>
      </c>
    </row>
    <row r="403" spans="1:6" ht="15" customHeight="1" x14ac:dyDescent="0.25">
      <c r="A403" s="153">
        <v>94</v>
      </c>
      <c r="B403" s="34" t="s">
        <v>158</v>
      </c>
      <c r="C403" s="34" t="s">
        <v>159</v>
      </c>
      <c r="D403" s="153">
        <v>585</v>
      </c>
      <c r="E403" s="153">
        <v>0.01</v>
      </c>
      <c r="F403" s="153">
        <v>0.21</v>
      </c>
    </row>
    <row r="404" spans="1:6" ht="15" customHeight="1" x14ac:dyDescent="0.25">
      <c r="A404" s="153">
        <v>95</v>
      </c>
      <c r="B404" s="34" t="s">
        <v>160</v>
      </c>
      <c r="C404" s="34" t="s">
        <v>161</v>
      </c>
      <c r="D404" s="153">
        <v>2042</v>
      </c>
      <c r="E404" s="153">
        <v>0.04</v>
      </c>
      <c r="F404" s="153">
        <v>0.75</v>
      </c>
    </row>
    <row r="405" spans="1:6" ht="15" customHeight="1" x14ac:dyDescent="0.25">
      <c r="A405" s="153">
        <v>96</v>
      </c>
      <c r="B405" s="34" t="s">
        <v>162</v>
      </c>
      <c r="C405" s="34" t="s">
        <v>163</v>
      </c>
      <c r="D405" s="153">
        <v>38265</v>
      </c>
      <c r="E405" s="153">
        <v>0.75</v>
      </c>
      <c r="F405" s="153">
        <v>13.97</v>
      </c>
    </row>
    <row r="406" spans="1:6" ht="15" customHeight="1" x14ac:dyDescent="0.25">
      <c r="A406" s="3" t="s">
        <v>164</v>
      </c>
      <c r="B406" s="2" t="s">
        <v>864</v>
      </c>
      <c r="C406" s="3" t="s">
        <v>165</v>
      </c>
      <c r="D406" s="4">
        <f>SUM(D407:D410)</f>
        <v>57261</v>
      </c>
      <c r="E406" s="4">
        <f>SUM(E407:E410)</f>
        <v>1.1199999999999999</v>
      </c>
      <c r="F406" s="4">
        <f>SUM(F407:F410)</f>
        <v>20.900000000000002</v>
      </c>
    </row>
    <row r="407" spans="1:6" ht="15" customHeight="1" x14ac:dyDescent="0.25">
      <c r="A407" s="5">
        <v>97</v>
      </c>
      <c r="B407" s="15" t="s">
        <v>166</v>
      </c>
      <c r="C407" s="9" t="s">
        <v>167</v>
      </c>
      <c r="D407" s="153">
        <v>35394</v>
      </c>
      <c r="E407" s="153">
        <v>0.69</v>
      </c>
      <c r="F407" s="153">
        <v>12.92</v>
      </c>
    </row>
    <row r="408" spans="1:6" ht="15" customHeight="1" x14ac:dyDescent="0.25">
      <c r="A408" s="5">
        <v>98</v>
      </c>
      <c r="B408" s="15" t="s">
        <v>168</v>
      </c>
      <c r="C408" s="9" t="s">
        <v>169</v>
      </c>
      <c r="D408" s="153">
        <v>11049</v>
      </c>
      <c r="E408" s="153">
        <v>0.22</v>
      </c>
      <c r="F408" s="153">
        <v>4.03</v>
      </c>
    </row>
    <row r="409" spans="1:6" ht="15" customHeight="1" x14ac:dyDescent="0.25">
      <c r="A409" s="5">
        <v>99</v>
      </c>
      <c r="B409" s="15" t="s">
        <v>170</v>
      </c>
      <c r="C409" s="9" t="s">
        <v>171</v>
      </c>
      <c r="D409" s="153">
        <v>9798</v>
      </c>
      <c r="E409" s="153">
        <v>0.19</v>
      </c>
      <c r="F409" s="153">
        <v>3.58</v>
      </c>
    </row>
    <row r="410" spans="1:6" ht="15" customHeight="1" x14ac:dyDescent="0.25">
      <c r="A410" s="5">
        <v>100</v>
      </c>
      <c r="B410" s="15" t="s">
        <v>172</v>
      </c>
      <c r="C410" s="9" t="s">
        <v>173</v>
      </c>
      <c r="D410" s="153">
        <v>1020</v>
      </c>
      <c r="E410" s="153">
        <v>0.02</v>
      </c>
      <c r="F410" s="153">
        <v>0.37</v>
      </c>
    </row>
    <row r="411" spans="1:6" ht="15" customHeight="1" x14ac:dyDescent="0.25">
      <c r="A411" s="3" t="s">
        <v>174</v>
      </c>
      <c r="B411" s="6" t="s">
        <v>865</v>
      </c>
      <c r="C411" s="3" t="s">
        <v>175</v>
      </c>
      <c r="D411" s="4">
        <f>SUM(D412:D422)</f>
        <v>316111</v>
      </c>
      <c r="E411" s="4">
        <f>SUM(E412:E422)</f>
        <v>6.2</v>
      </c>
      <c r="F411" s="4">
        <f>SUM(F412:F422)</f>
        <v>115.41000000000003</v>
      </c>
    </row>
    <row r="412" spans="1:6" ht="15" customHeight="1" x14ac:dyDescent="0.25">
      <c r="A412" s="5">
        <v>101</v>
      </c>
      <c r="B412" s="15" t="s">
        <v>176</v>
      </c>
      <c r="C412" s="9" t="s">
        <v>177</v>
      </c>
      <c r="D412" s="153">
        <v>1232</v>
      </c>
      <c r="E412" s="153">
        <v>0.02</v>
      </c>
      <c r="F412" s="153">
        <v>0.45</v>
      </c>
    </row>
    <row r="413" spans="1:6" ht="15" customHeight="1" x14ac:dyDescent="0.25">
      <c r="A413" s="5">
        <v>102</v>
      </c>
      <c r="B413" s="15" t="s">
        <v>178</v>
      </c>
      <c r="C413" s="9" t="s">
        <v>179</v>
      </c>
      <c r="D413" s="153">
        <v>6480</v>
      </c>
      <c r="E413" s="153">
        <v>0.13</v>
      </c>
      <c r="F413" s="153">
        <v>2.37</v>
      </c>
    </row>
    <row r="414" spans="1:6" ht="15" customHeight="1" x14ac:dyDescent="0.25">
      <c r="A414" s="5">
        <v>103</v>
      </c>
      <c r="B414" s="15" t="s">
        <v>180</v>
      </c>
      <c r="C414" s="9" t="s">
        <v>181</v>
      </c>
      <c r="D414" s="153">
        <v>66505</v>
      </c>
      <c r="E414" s="153">
        <v>1.31</v>
      </c>
      <c r="F414" s="153">
        <v>24.28</v>
      </c>
    </row>
    <row r="415" spans="1:6" ht="15" customHeight="1" x14ac:dyDescent="0.25">
      <c r="A415" s="5">
        <v>104</v>
      </c>
      <c r="B415" s="15" t="s">
        <v>182</v>
      </c>
      <c r="C415" s="9" t="s">
        <v>183</v>
      </c>
      <c r="D415" s="153">
        <v>121559</v>
      </c>
      <c r="E415" s="153">
        <v>2.39</v>
      </c>
      <c r="F415" s="153">
        <v>44.38</v>
      </c>
    </row>
    <row r="416" spans="1:6" ht="15" customHeight="1" x14ac:dyDescent="0.25">
      <c r="A416" s="5">
        <v>105</v>
      </c>
      <c r="B416" s="15" t="s">
        <v>184</v>
      </c>
      <c r="C416" s="9" t="s">
        <v>185</v>
      </c>
      <c r="D416" s="153">
        <v>522</v>
      </c>
      <c r="E416" s="153">
        <v>0.01</v>
      </c>
      <c r="F416" s="153">
        <v>0.19</v>
      </c>
    </row>
    <row r="417" spans="1:6" ht="15" customHeight="1" x14ac:dyDescent="0.25">
      <c r="A417" s="5">
        <v>106</v>
      </c>
      <c r="B417" s="15" t="s">
        <v>186</v>
      </c>
      <c r="C417" s="9" t="s">
        <v>187</v>
      </c>
      <c r="D417" s="153">
        <v>24</v>
      </c>
      <c r="E417" s="153">
        <v>0</v>
      </c>
      <c r="F417" s="153">
        <v>0.01</v>
      </c>
    </row>
    <row r="418" spans="1:6" ht="15" customHeight="1" x14ac:dyDescent="0.25">
      <c r="A418" s="5">
        <v>107</v>
      </c>
      <c r="B418" s="15" t="s">
        <v>188</v>
      </c>
      <c r="C418" s="9" t="s">
        <v>189</v>
      </c>
      <c r="D418" s="153">
        <v>8891</v>
      </c>
      <c r="E418" s="153">
        <v>0.17</v>
      </c>
      <c r="F418" s="153">
        <v>3.25</v>
      </c>
    </row>
    <row r="419" spans="1:6" ht="15" customHeight="1" x14ac:dyDescent="0.25">
      <c r="A419" s="5">
        <v>108</v>
      </c>
      <c r="B419" s="15" t="s">
        <v>190</v>
      </c>
      <c r="C419" s="9" t="s">
        <v>191</v>
      </c>
      <c r="D419" s="153">
        <v>31</v>
      </c>
      <c r="E419" s="153">
        <v>0</v>
      </c>
      <c r="F419" s="153">
        <v>0.01</v>
      </c>
    </row>
    <row r="420" spans="1:6" ht="15" customHeight="1" x14ac:dyDescent="0.25">
      <c r="A420" s="5">
        <v>109</v>
      </c>
      <c r="B420" s="15" t="s">
        <v>192</v>
      </c>
      <c r="C420" s="9" t="s">
        <v>193</v>
      </c>
      <c r="D420" s="153">
        <v>17060</v>
      </c>
      <c r="E420" s="153">
        <v>0.33</v>
      </c>
      <c r="F420" s="153">
        <v>6.23</v>
      </c>
    </row>
    <row r="421" spans="1:6" ht="15" customHeight="1" x14ac:dyDescent="0.25">
      <c r="A421" s="5">
        <v>110</v>
      </c>
      <c r="B421" s="15" t="s">
        <v>194</v>
      </c>
      <c r="C421" s="9" t="s">
        <v>195</v>
      </c>
      <c r="D421" s="153">
        <v>561</v>
      </c>
      <c r="E421" s="153">
        <v>0.01</v>
      </c>
      <c r="F421" s="153">
        <v>0.2</v>
      </c>
    </row>
    <row r="422" spans="1:6" ht="15" customHeight="1" x14ac:dyDescent="0.25">
      <c r="A422" s="5">
        <v>111</v>
      </c>
      <c r="B422" s="15" t="s">
        <v>196</v>
      </c>
      <c r="C422" s="9" t="s">
        <v>197</v>
      </c>
      <c r="D422" s="153">
        <v>93246</v>
      </c>
      <c r="E422" s="153">
        <v>1.83</v>
      </c>
      <c r="F422" s="153">
        <v>34.04</v>
      </c>
    </row>
    <row r="423" spans="1:6" ht="15" customHeight="1" x14ac:dyDescent="0.25">
      <c r="A423" s="3" t="s">
        <v>198</v>
      </c>
      <c r="B423" s="6" t="s">
        <v>866</v>
      </c>
      <c r="C423" s="3" t="s">
        <v>199</v>
      </c>
      <c r="D423" s="4">
        <f>SUM(D424:D431)</f>
        <v>182719</v>
      </c>
      <c r="E423" s="4">
        <f>SUM(E424:E431)</f>
        <v>3.6000000000000005</v>
      </c>
      <c r="F423" s="4">
        <f>SUM(F424:F431)</f>
        <v>66.709999999999994</v>
      </c>
    </row>
    <row r="424" spans="1:6" ht="15" customHeight="1" x14ac:dyDescent="0.25">
      <c r="A424" s="5">
        <v>112</v>
      </c>
      <c r="B424" s="15" t="s">
        <v>200</v>
      </c>
      <c r="C424" s="9" t="s">
        <v>201</v>
      </c>
      <c r="D424" s="153">
        <v>9497</v>
      </c>
      <c r="E424" s="153">
        <v>0.19</v>
      </c>
      <c r="F424" s="153">
        <v>3.47</v>
      </c>
    </row>
    <row r="425" spans="1:6" ht="15" customHeight="1" x14ac:dyDescent="0.25">
      <c r="A425" s="5">
        <v>113</v>
      </c>
      <c r="B425" s="15" t="s">
        <v>202</v>
      </c>
      <c r="C425" s="9" t="s">
        <v>203</v>
      </c>
      <c r="D425" s="153">
        <v>4375</v>
      </c>
      <c r="E425" s="153">
        <v>0.09</v>
      </c>
      <c r="F425" s="153">
        <v>1.6</v>
      </c>
    </row>
    <row r="426" spans="1:6" ht="15" customHeight="1" x14ac:dyDescent="0.25">
      <c r="A426" s="5">
        <v>114</v>
      </c>
      <c r="B426" s="15" t="s">
        <v>204</v>
      </c>
      <c r="C426" s="9" t="s">
        <v>205</v>
      </c>
      <c r="D426" s="153">
        <v>5676</v>
      </c>
      <c r="E426" s="153">
        <v>0.11</v>
      </c>
      <c r="F426" s="153">
        <v>2.0699999999999998</v>
      </c>
    </row>
    <row r="427" spans="1:6" ht="15" customHeight="1" x14ac:dyDescent="0.25">
      <c r="A427" s="5">
        <v>115</v>
      </c>
      <c r="B427" s="15" t="s">
        <v>206</v>
      </c>
      <c r="C427" s="9" t="s">
        <v>207</v>
      </c>
      <c r="D427" s="153">
        <v>17614</v>
      </c>
      <c r="E427" s="153">
        <v>0.35</v>
      </c>
      <c r="F427" s="153">
        <v>6.43</v>
      </c>
    </row>
    <row r="428" spans="1:6" ht="15" customHeight="1" x14ac:dyDescent="0.25">
      <c r="A428" s="5">
        <v>116</v>
      </c>
      <c r="B428" s="15" t="s">
        <v>208</v>
      </c>
      <c r="C428" s="9" t="s">
        <v>209</v>
      </c>
      <c r="D428" s="153">
        <v>54902</v>
      </c>
      <c r="E428" s="153">
        <v>1.08</v>
      </c>
      <c r="F428" s="153">
        <v>20.04</v>
      </c>
    </row>
    <row r="429" spans="1:6" ht="15" customHeight="1" x14ac:dyDescent="0.25">
      <c r="A429" s="5">
        <v>117</v>
      </c>
      <c r="B429" s="15" t="s">
        <v>210</v>
      </c>
      <c r="C429" s="9" t="s">
        <v>211</v>
      </c>
      <c r="D429" s="153">
        <v>67942</v>
      </c>
      <c r="E429" s="153">
        <v>1.33</v>
      </c>
      <c r="F429" s="153">
        <v>24.8</v>
      </c>
    </row>
    <row r="430" spans="1:6" ht="15" customHeight="1" x14ac:dyDescent="0.25">
      <c r="A430" s="5">
        <v>118</v>
      </c>
      <c r="B430" s="15" t="s">
        <v>212</v>
      </c>
      <c r="C430" s="9" t="s">
        <v>213</v>
      </c>
      <c r="D430" s="153">
        <v>1963</v>
      </c>
      <c r="E430" s="153">
        <v>0.04</v>
      </c>
      <c r="F430" s="153">
        <v>0.72</v>
      </c>
    </row>
    <row r="431" spans="1:6" ht="15" customHeight="1" x14ac:dyDescent="0.25">
      <c r="A431" s="5">
        <v>119</v>
      </c>
      <c r="B431" s="15" t="s">
        <v>214</v>
      </c>
      <c r="C431" s="9" t="s">
        <v>215</v>
      </c>
      <c r="D431" s="153">
        <v>20750</v>
      </c>
      <c r="E431" s="153">
        <v>0.41</v>
      </c>
      <c r="F431" s="153">
        <v>7.58</v>
      </c>
    </row>
    <row r="432" spans="1:6" ht="15" customHeight="1" x14ac:dyDescent="0.25">
      <c r="A432" s="3" t="s">
        <v>216</v>
      </c>
      <c r="B432" s="6" t="s">
        <v>867</v>
      </c>
      <c r="C432" s="3" t="s">
        <v>217</v>
      </c>
      <c r="D432" s="4">
        <f>SUM(D433:D442)</f>
        <v>94255</v>
      </c>
      <c r="E432" s="4">
        <f>SUM(E433:E442)</f>
        <v>1.83</v>
      </c>
      <c r="F432" s="4">
        <f>SUM(F433:F442)</f>
        <v>34.4</v>
      </c>
    </row>
    <row r="433" spans="1:6" ht="15" customHeight="1" x14ac:dyDescent="0.25">
      <c r="A433" s="5">
        <v>120</v>
      </c>
      <c r="B433" s="15" t="s">
        <v>218</v>
      </c>
      <c r="C433" s="9" t="s">
        <v>219</v>
      </c>
      <c r="D433" s="153">
        <v>218</v>
      </c>
      <c r="E433" s="153">
        <v>0</v>
      </c>
      <c r="F433" s="153">
        <v>0.08</v>
      </c>
    </row>
    <row r="434" spans="1:6" ht="15" customHeight="1" x14ac:dyDescent="0.25">
      <c r="A434" s="5">
        <v>121</v>
      </c>
      <c r="B434" s="15" t="s">
        <v>220</v>
      </c>
      <c r="C434" s="9" t="s">
        <v>221</v>
      </c>
      <c r="D434" s="153">
        <v>4571</v>
      </c>
      <c r="E434" s="153">
        <v>0.09</v>
      </c>
      <c r="F434" s="153">
        <v>1.67</v>
      </c>
    </row>
    <row r="435" spans="1:6" ht="15" customHeight="1" x14ac:dyDescent="0.25">
      <c r="A435" s="5">
        <v>122</v>
      </c>
      <c r="B435" s="15" t="s">
        <v>222</v>
      </c>
      <c r="C435" s="9" t="s">
        <v>223</v>
      </c>
      <c r="D435" s="153">
        <v>2257</v>
      </c>
      <c r="E435" s="153">
        <v>0.04</v>
      </c>
      <c r="F435" s="153">
        <v>0.82</v>
      </c>
    </row>
    <row r="436" spans="1:6" ht="15" customHeight="1" x14ac:dyDescent="0.25">
      <c r="A436" s="5">
        <v>123</v>
      </c>
      <c r="B436" s="15" t="s">
        <v>224</v>
      </c>
      <c r="C436" s="9" t="s">
        <v>225</v>
      </c>
      <c r="D436" s="153">
        <v>3065</v>
      </c>
      <c r="E436" s="153">
        <v>0.06</v>
      </c>
      <c r="F436" s="153">
        <v>1.1200000000000001</v>
      </c>
    </row>
    <row r="437" spans="1:6" ht="15" customHeight="1" x14ac:dyDescent="0.25">
      <c r="A437" s="5">
        <v>124</v>
      </c>
      <c r="B437" s="15" t="s">
        <v>226</v>
      </c>
      <c r="C437" s="9" t="s">
        <v>227</v>
      </c>
      <c r="D437" s="153">
        <v>12377</v>
      </c>
      <c r="E437" s="153">
        <v>0.24</v>
      </c>
      <c r="F437" s="153">
        <v>4.5199999999999996</v>
      </c>
    </row>
    <row r="438" spans="1:6" ht="15" customHeight="1" x14ac:dyDescent="0.25">
      <c r="A438" s="5">
        <v>125</v>
      </c>
      <c r="B438" s="15" t="s">
        <v>228</v>
      </c>
      <c r="C438" s="9" t="s">
        <v>229</v>
      </c>
      <c r="D438" s="153">
        <v>23207</v>
      </c>
      <c r="E438" s="153">
        <v>0.46</v>
      </c>
      <c r="F438" s="153">
        <v>8.4700000000000006</v>
      </c>
    </row>
    <row r="439" spans="1:6" ht="15" customHeight="1" x14ac:dyDescent="0.25">
      <c r="A439" s="5">
        <v>126</v>
      </c>
      <c r="B439" s="15" t="s">
        <v>230</v>
      </c>
      <c r="C439" s="9" t="s">
        <v>231</v>
      </c>
      <c r="D439" s="153">
        <v>2263</v>
      </c>
      <c r="E439" s="153">
        <v>0.04</v>
      </c>
      <c r="F439" s="153">
        <v>0.83</v>
      </c>
    </row>
    <row r="440" spans="1:6" ht="15" customHeight="1" x14ac:dyDescent="0.25">
      <c r="A440" s="5">
        <v>127</v>
      </c>
      <c r="B440" s="15" t="s">
        <v>232</v>
      </c>
      <c r="C440" s="9" t="s">
        <v>233</v>
      </c>
      <c r="D440" s="153">
        <v>16006</v>
      </c>
      <c r="E440" s="153">
        <v>0.31</v>
      </c>
      <c r="F440" s="153">
        <v>5.84</v>
      </c>
    </row>
    <row r="441" spans="1:6" ht="15" customHeight="1" x14ac:dyDescent="0.25">
      <c r="A441" s="5">
        <v>128</v>
      </c>
      <c r="B441" s="15" t="s">
        <v>234</v>
      </c>
      <c r="C441" s="9" t="s">
        <v>235</v>
      </c>
      <c r="D441" s="153">
        <v>6833</v>
      </c>
      <c r="E441" s="153">
        <v>0.13</v>
      </c>
      <c r="F441" s="153">
        <v>2.4900000000000002</v>
      </c>
    </row>
    <row r="442" spans="1:6" ht="15" customHeight="1" x14ac:dyDescent="0.25">
      <c r="A442" s="5">
        <v>129</v>
      </c>
      <c r="B442" s="15" t="s">
        <v>236</v>
      </c>
      <c r="C442" s="16" t="s">
        <v>237</v>
      </c>
      <c r="D442" s="153">
        <v>23458</v>
      </c>
      <c r="E442" s="153">
        <v>0.46</v>
      </c>
      <c r="F442" s="153">
        <v>8.56</v>
      </c>
    </row>
    <row r="443" spans="1:6" ht="15" customHeight="1" x14ac:dyDescent="0.25">
      <c r="A443" s="3" t="s">
        <v>240</v>
      </c>
      <c r="B443" s="6" t="s">
        <v>868</v>
      </c>
      <c r="C443" s="3" t="s">
        <v>241</v>
      </c>
      <c r="D443" s="4">
        <f>SUM(D444:D453)</f>
        <v>148265</v>
      </c>
      <c r="E443" s="4">
        <f>SUM(E444:E453)</f>
        <v>2.91</v>
      </c>
      <c r="F443" s="4">
        <f>SUM(F444:F453)</f>
        <v>54.13</v>
      </c>
    </row>
    <row r="444" spans="1:6" ht="15" customHeight="1" x14ac:dyDescent="0.25">
      <c r="A444" s="5">
        <v>130</v>
      </c>
      <c r="B444" s="15" t="s">
        <v>238</v>
      </c>
      <c r="C444" s="9" t="s">
        <v>239</v>
      </c>
      <c r="D444" s="153">
        <v>5913</v>
      </c>
      <c r="E444" s="153">
        <v>0.12</v>
      </c>
      <c r="F444" s="153">
        <v>2.16</v>
      </c>
    </row>
    <row r="445" spans="1:6" ht="15" customHeight="1" x14ac:dyDescent="0.25">
      <c r="A445" s="5">
        <v>131</v>
      </c>
      <c r="B445" s="15" t="s">
        <v>242</v>
      </c>
      <c r="C445" s="9" t="s">
        <v>243</v>
      </c>
      <c r="D445" s="153">
        <v>22286</v>
      </c>
      <c r="E445" s="153">
        <v>0.44</v>
      </c>
      <c r="F445" s="153">
        <v>8.14</v>
      </c>
    </row>
    <row r="446" spans="1:6" ht="15" customHeight="1" x14ac:dyDescent="0.25">
      <c r="A446" s="5">
        <v>132</v>
      </c>
      <c r="B446" s="15" t="s">
        <v>244</v>
      </c>
      <c r="C446" s="9" t="s">
        <v>245</v>
      </c>
      <c r="D446" s="153">
        <v>2213</v>
      </c>
      <c r="E446" s="153">
        <v>0.04</v>
      </c>
      <c r="F446" s="153">
        <v>0.81</v>
      </c>
    </row>
    <row r="447" spans="1:6" ht="15" customHeight="1" x14ac:dyDescent="0.25">
      <c r="A447" s="5">
        <v>133</v>
      </c>
      <c r="B447" s="15" t="s">
        <v>246</v>
      </c>
      <c r="C447" s="9" t="s">
        <v>247</v>
      </c>
      <c r="D447" s="153">
        <v>27068</v>
      </c>
      <c r="E447" s="153">
        <v>0.53</v>
      </c>
      <c r="F447" s="153">
        <v>9.8800000000000008</v>
      </c>
    </row>
    <row r="448" spans="1:6" ht="15" customHeight="1" x14ac:dyDescent="0.25">
      <c r="A448" s="5">
        <v>134</v>
      </c>
      <c r="B448" s="15" t="s">
        <v>248</v>
      </c>
      <c r="C448" s="9" t="s">
        <v>249</v>
      </c>
      <c r="D448" s="153">
        <v>1200</v>
      </c>
      <c r="E448" s="153">
        <v>0.02</v>
      </c>
      <c r="F448" s="153">
        <v>0.44</v>
      </c>
    </row>
    <row r="449" spans="1:6" ht="15" customHeight="1" x14ac:dyDescent="0.25">
      <c r="A449" s="5">
        <v>135</v>
      </c>
      <c r="B449" s="15" t="s">
        <v>250</v>
      </c>
      <c r="C449" s="9" t="s">
        <v>251</v>
      </c>
      <c r="D449" s="153">
        <v>21858</v>
      </c>
      <c r="E449" s="153">
        <v>0.43</v>
      </c>
      <c r="F449" s="153">
        <v>7.98</v>
      </c>
    </row>
    <row r="450" spans="1:6" ht="15" customHeight="1" x14ac:dyDescent="0.25">
      <c r="A450" s="5">
        <v>136</v>
      </c>
      <c r="B450" s="15" t="s">
        <v>252</v>
      </c>
      <c r="C450" s="9" t="s">
        <v>253</v>
      </c>
      <c r="D450" s="153">
        <v>670</v>
      </c>
      <c r="E450" s="153">
        <v>0.01</v>
      </c>
      <c r="F450" s="153">
        <v>0.24</v>
      </c>
    </row>
    <row r="451" spans="1:6" ht="15" customHeight="1" x14ac:dyDescent="0.25">
      <c r="A451" s="5">
        <v>137</v>
      </c>
      <c r="B451" s="15" t="s">
        <v>254</v>
      </c>
      <c r="C451" s="9" t="s">
        <v>255</v>
      </c>
      <c r="D451" s="153">
        <v>24900</v>
      </c>
      <c r="E451" s="153">
        <v>0.49</v>
      </c>
      <c r="F451" s="153">
        <v>9.09</v>
      </c>
    </row>
    <row r="452" spans="1:6" ht="15" customHeight="1" x14ac:dyDescent="0.25">
      <c r="A452" s="5">
        <v>138</v>
      </c>
      <c r="B452" s="15" t="s">
        <v>256</v>
      </c>
      <c r="C452" s="9" t="s">
        <v>257</v>
      </c>
      <c r="D452" s="153">
        <v>892</v>
      </c>
      <c r="E452" s="153">
        <v>0.02</v>
      </c>
      <c r="F452" s="153">
        <v>0.33</v>
      </c>
    </row>
    <row r="453" spans="1:6" ht="15" customHeight="1" x14ac:dyDescent="0.25">
      <c r="A453" s="5">
        <v>139</v>
      </c>
      <c r="B453" s="15" t="s">
        <v>258</v>
      </c>
      <c r="C453" s="16" t="s">
        <v>259</v>
      </c>
      <c r="D453" s="153">
        <v>41265</v>
      </c>
      <c r="E453" s="153">
        <v>0.81</v>
      </c>
      <c r="F453" s="153">
        <v>15.06</v>
      </c>
    </row>
    <row r="454" spans="1:6" ht="15" customHeight="1" x14ac:dyDescent="0.25">
      <c r="A454" s="3" t="s">
        <v>264</v>
      </c>
      <c r="B454" s="6" t="s">
        <v>869</v>
      </c>
      <c r="C454" s="3" t="s">
        <v>265</v>
      </c>
      <c r="D454" s="4">
        <f>SUM(D455:D457)</f>
        <v>110734</v>
      </c>
      <c r="E454" s="4">
        <f>SUM(E455:E457)</f>
        <v>2.1799999999999997</v>
      </c>
      <c r="F454" s="4">
        <f>SUM(F455:F457)</f>
        <v>40.42</v>
      </c>
    </row>
    <row r="455" spans="1:6" ht="15" customHeight="1" x14ac:dyDescent="0.25">
      <c r="A455" s="5">
        <v>140</v>
      </c>
      <c r="B455" s="15" t="s">
        <v>260</v>
      </c>
      <c r="C455" s="9" t="s">
        <v>261</v>
      </c>
      <c r="D455" s="153">
        <v>23777</v>
      </c>
      <c r="E455" s="153">
        <v>0.47</v>
      </c>
      <c r="F455" s="153">
        <v>8.68</v>
      </c>
    </row>
    <row r="456" spans="1:6" ht="15" customHeight="1" x14ac:dyDescent="0.25">
      <c r="A456" s="5">
        <v>141</v>
      </c>
      <c r="B456" s="15" t="s">
        <v>262</v>
      </c>
      <c r="C456" s="9" t="s">
        <v>263</v>
      </c>
      <c r="D456" s="153">
        <v>16281</v>
      </c>
      <c r="E456" s="153">
        <v>0.32</v>
      </c>
      <c r="F456" s="153">
        <v>5.94</v>
      </c>
    </row>
    <row r="457" spans="1:6" ht="15" customHeight="1" x14ac:dyDescent="0.25">
      <c r="A457" s="5">
        <v>142</v>
      </c>
      <c r="B457" s="15" t="s">
        <v>266</v>
      </c>
      <c r="C457" s="9" t="s">
        <v>267</v>
      </c>
      <c r="D457" s="153">
        <v>70676</v>
      </c>
      <c r="E457" s="153">
        <v>1.39</v>
      </c>
      <c r="F457" s="153">
        <v>25.8</v>
      </c>
    </row>
    <row r="458" spans="1:6" ht="15" customHeight="1" x14ac:dyDescent="0.25">
      <c r="A458" s="3" t="s">
        <v>274</v>
      </c>
      <c r="B458" s="6" t="s">
        <v>870</v>
      </c>
      <c r="C458" s="3" t="s">
        <v>275</v>
      </c>
      <c r="D458" s="4">
        <f>SUM(D459:D480)</f>
        <v>741313</v>
      </c>
      <c r="E458" s="4">
        <f>SUM(E459:E480)</f>
        <v>14.530000000000001</v>
      </c>
      <c r="F458" s="4">
        <f>SUM(F459:F480)</f>
        <v>270.63</v>
      </c>
    </row>
    <row r="459" spans="1:6" ht="15" customHeight="1" x14ac:dyDescent="0.25">
      <c r="A459" s="5">
        <v>143</v>
      </c>
      <c r="B459" s="15" t="s">
        <v>268</v>
      </c>
      <c r="C459" s="9" t="s">
        <v>269</v>
      </c>
      <c r="D459" s="153">
        <v>43</v>
      </c>
      <c r="E459" s="153">
        <v>0</v>
      </c>
      <c r="F459" s="153">
        <v>0.02</v>
      </c>
    </row>
    <row r="460" spans="1:6" ht="15" customHeight="1" x14ac:dyDescent="0.25">
      <c r="A460" s="5">
        <v>144</v>
      </c>
      <c r="B460" s="15" t="s">
        <v>270</v>
      </c>
      <c r="C460" s="9" t="s">
        <v>271</v>
      </c>
      <c r="D460" s="153">
        <v>681</v>
      </c>
      <c r="E460" s="153">
        <v>0.01</v>
      </c>
      <c r="F460" s="153">
        <v>0.25</v>
      </c>
    </row>
    <row r="461" spans="1:6" ht="15" customHeight="1" x14ac:dyDescent="0.25">
      <c r="A461" s="5">
        <v>145</v>
      </c>
      <c r="B461" s="15" t="s">
        <v>272</v>
      </c>
      <c r="C461" s="9" t="s">
        <v>273</v>
      </c>
      <c r="D461" s="153">
        <v>439879</v>
      </c>
      <c r="E461" s="153">
        <v>8.6300000000000008</v>
      </c>
      <c r="F461" s="153">
        <v>160.59</v>
      </c>
    </row>
    <row r="462" spans="1:6" ht="15" customHeight="1" x14ac:dyDescent="0.25">
      <c r="A462" s="5">
        <v>146</v>
      </c>
      <c r="B462" s="15" t="s">
        <v>276</v>
      </c>
      <c r="C462" s="9" t="s">
        <v>277</v>
      </c>
      <c r="D462" s="153">
        <v>6304</v>
      </c>
      <c r="E462" s="153">
        <v>0.12</v>
      </c>
      <c r="F462" s="153">
        <v>2.2999999999999998</v>
      </c>
    </row>
    <row r="463" spans="1:6" ht="15" customHeight="1" x14ac:dyDescent="0.25">
      <c r="A463" s="5">
        <v>147</v>
      </c>
      <c r="B463" s="15" t="s">
        <v>278</v>
      </c>
      <c r="C463" s="9" t="s">
        <v>279</v>
      </c>
      <c r="D463" s="153">
        <v>13970</v>
      </c>
      <c r="E463" s="153">
        <v>0.27</v>
      </c>
      <c r="F463" s="153">
        <v>5.0999999999999996</v>
      </c>
    </row>
    <row r="464" spans="1:6" ht="15" customHeight="1" x14ac:dyDescent="0.25">
      <c r="A464" s="5">
        <v>148</v>
      </c>
      <c r="B464" s="15" t="s">
        <v>280</v>
      </c>
      <c r="C464" s="9" t="s">
        <v>281</v>
      </c>
      <c r="D464" s="153">
        <v>51465</v>
      </c>
      <c r="E464" s="153">
        <v>1.01</v>
      </c>
      <c r="F464" s="153">
        <v>18.79</v>
      </c>
    </row>
    <row r="465" spans="1:6" ht="15" customHeight="1" x14ac:dyDescent="0.25">
      <c r="A465" s="5">
        <v>149</v>
      </c>
      <c r="B465" s="15" t="s">
        <v>282</v>
      </c>
      <c r="C465" s="9" t="s">
        <v>283</v>
      </c>
      <c r="D465" s="153">
        <v>2835</v>
      </c>
      <c r="E465" s="153">
        <v>0.06</v>
      </c>
      <c r="F465" s="153">
        <v>1.03</v>
      </c>
    </row>
    <row r="466" spans="1:6" ht="15" customHeight="1" x14ac:dyDescent="0.25">
      <c r="A466" s="5">
        <v>150</v>
      </c>
      <c r="B466" s="15" t="s">
        <v>284</v>
      </c>
      <c r="C466" s="9" t="s">
        <v>285</v>
      </c>
      <c r="D466" s="153">
        <v>75469</v>
      </c>
      <c r="E466" s="153">
        <v>1.48</v>
      </c>
      <c r="F466" s="153">
        <v>27.55</v>
      </c>
    </row>
    <row r="467" spans="1:6" ht="15" customHeight="1" x14ac:dyDescent="0.25">
      <c r="A467" s="5">
        <v>151</v>
      </c>
      <c r="B467" s="15" t="s">
        <v>286</v>
      </c>
      <c r="C467" s="9" t="s">
        <v>287</v>
      </c>
      <c r="D467" s="153">
        <v>11553</v>
      </c>
      <c r="E467" s="153">
        <v>0.23</v>
      </c>
      <c r="F467" s="153">
        <v>4.22</v>
      </c>
    </row>
    <row r="468" spans="1:6" ht="15" customHeight="1" x14ac:dyDescent="0.25">
      <c r="A468" s="5">
        <v>152</v>
      </c>
      <c r="B468" s="15" t="s">
        <v>288</v>
      </c>
      <c r="C468" s="9" t="s">
        <v>289</v>
      </c>
      <c r="D468" s="153">
        <v>33136</v>
      </c>
      <c r="E468" s="153">
        <v>0.65</v>
      </c>
      <c r="F468" s="153">
        <v>12.1</v>
      </c>
    </row>
    <row r="469" spans="1:6" ht="15" customHeight="1" x14ac:dyDescent="0.25">
      <c r="A469" s="5">
        <v>153</v>
      </c>
      <c r="B469" s="15" t="s">
        <v>290</v>
      </c>
      <c r="C469" s="9" t="s">
        <v>291</v>
      </c>
      <c r="D469" s="153">
        <v>1038</v>
      </c>
      <c r="E469" s="153">
        <v>0.02</v>
      </c>
      <c r="F469" s="153">
        <v>0.38</v>
      </c>
    </row>
    <row r="470" spans="1:6" ht="15" customHeight="1" x14ac:dyDescent="0.25">
      <c r="A470" s="5">
        <v>154</v>
      </c>
      <c r="B470" s="15" t="s">
        <v>292</v>
      </c>
      <c r="C470" s="9" t="s">
        <v>293</v>
      </c>
      <c r="D470" s="153">
        <v>12320</v>
      </c>
      <c r="E470" s="153">
        <v>0.24</v>
      </c>
      <c r="F470" s="153">
        <v>4.5</v>
      </c>
    </row>
    <row r="471" spans="1:6" ht="15" customHeight="1" x14ac:dyDescent="0.25">
      <c r="A471" s="5">
        <v>155</v>
      </c>
      <c r="B471" s="15" t="s">
        <v>294</v>
      </c>
      <c r="C471" s="9" t="s">
        <v>295</v>
      </c>
      <c r="D471" s="153">
        <v>203</v>
      </c>
      <c r="E471" s="153">
        <v>0</v>
      </c>
      <c r="F471" s="153">
        <v>7.0000000000000007E-2</v>
      </c>
    </row>
    <row r="472" spans="1:6" ht="15" customHeight="1" x14ac:dyDescent="0.25">
      <c r="A472" s="5">
        <v>156</v>
      </c>
      <c r="B472" s="15" t="s">
        <v>296</v>
      </c>
      <c r="C472" s="9" t="s">
        <v>297</v>
      </c>
      <c r="D472" s="153">
        <v>19872</v>
      </c>
      <c r="E472" s="153">
        <v>0.39</v>
      </c>
      <c r="F472" s="153">
        <v>7.25</v>
      </c>
    </row>
    <row r="473" spans="1:6" ht="15" customHeight="1" x14ac:dyDescent="0.25">
      <c r="A473" s="5">
        <v>157</v>
      </c>
      <c r="B473" s="15" t="s">
        <v>298</v>
      </c>
      <c r="C473" s="9" t="s">
        <v>299</v>
      </c>
      <c r="D473" s="153">
        <v>7641</v>
      </c>
      <c r="E473" s="153">
        <v>0.15</v>
      </c>
      <c r="F473" s="153">
        <v>2.79</v>
      </c>
    </row>
    <row r="474" spans="1:6" ht="15" customHeight="1" x14ac:dyDescent="0.25">
      <c r="A474" s="5">
        <v>158</v>
      </c>
      <c r="B474" s="15" t="s">
        <v>300</v>
      </c>
      <c r="C474" s="9" t="s">
        <v>301</v>
      </c>
      <c r="D474" s="153">
        <v>1153</v>
      </c>
      <c r="E474" s="153">
        <v>0.02</v>
      </c>
      <c r="F474" s="153">
        <v>0.42</v>
      </c>
    </row>
    <row r="475" spans="1:6" ht="15" customHeight="1" x14ac:dyDescent="0.25">
      <c r="A475" s="5">
        <v>159</v>
      </c>
      <c r="B475" s="15" t="s">
        <v>302</v>
      </c>
      <c r="C475" s="9" t="s">
        <v>303</v>
      </c>
      <c r="D475" s="153">
        <v>1042</v>
      </c>
      <c r="E475" s="153">
        <v>0.02</v>
      </c>
      <c r="F475" s="153">
        <v>0.38</v>
      </c>
    </row>
    <row r="476" spans="1:6" ht="15" customHeight="1" x14ac:dyDescent="0.25">
      <c r="A476" s="5">
        <v>160</v>
      </c>
      <c r="B476" s="15" t="s">
        <v>304</v>
      </c>
      <c r="C476" s="9" t="s">
        <v>305</v>
      </c>
      <c r="D476" s="153">
        <v>5375</v>
      </c>
      <c r="E476" s="153">
        <v>0.11</v>
      </c>
      <c r="F476" s="153">
        <v>1.96</v>
      </c>
    </row>
    <row r="477" spans="1:6" ht="15" customHeight="1" x14ac:dyDescent="0.25">
      <c r="A477" s="5">
        <v>161</v>
      </c>
      <c r="B477" s="15" t="s">
        <v>306</v>
      </c>
      <c r="C477" s="9" t="s">
        <v>307</v>
      </c>
      <c r="D477" s="153">
        <v>11277</v>
      </c>
      <c r="E477" s="153">
        <v>0.22</v>
      </c>
      <c r="F477" s="153">
        <v>4.12</v>
      </c>
    </row>
    <row r="478" spans="1:6" ht="15" customHeight="1" x14ac:dyDescent="0.25">
      <c r="A478" s="5">
        <v>162</v>
      </c>
      <c r="B478" s="15" t="s">
        <v>308</v>
      </c>
      <c r="C478" s="9" t="s">
        <v>309</v>
      </c>
      <c r="D478" s="153">
        <v>16554</v>
      </c>
      <c r="E478" s="153">
        <v>0.32</v>
      </c>
      <c r="F478" s="153">
        <v>6.04</v>
      </c>
    </row>
    <row r="479" spans="1:6" ht="15" customHeight="1" x14ac:dyDescent="0.25">
      <c r="A479" s="5">
        <v>163</v>
      </c>
      <c r="B479" s="15" t="s">
        <v>310</v>
      </c>
      <c r="C479" s="9" t="s">
        <v>311</v>
      </c>
      <c r="D479" s="153">
        <v>15099</v>
      </c>
      <c r="E479" s="153">
        <v>0.3</v>
      </c>
      <c r="F479" s="153">
        <v>5.51</v>
      </c>
    </row>
    <row r="480" spans="1:6" ht="15" customHeight="1" x14ac:dyDescent="0.25">
      <c r="A480" s="5">
        <v>164</v>
      </c>
      <c r="B480" s="15" t="s">
        <v>312</v>
      </c>
      <c r="C480" s="9" t="s">
        <v>313</v>
      </c>
      <c r="D480" s="153">
        <v>14404</v>
      </c>
      <c r="E480" s="153">
        <v>0.28000000000000003</v>
      </c>
      <c r="F480" s="153">
        <v>5.26</v>
      </c>
    </row>
    <row r="481" spans="1:6" ht="15" customHeight="1" x14ac:dyDescent="0.25">
      <c r="A481" s="3" t="s">
        <v>322</v>
      </c>
      <c r="B481" s="6" t="s">
        <v>323</v>
      </c>
      <c r="C481" s="3" t="s">
        <v>324</v>
      </c>
      <c r="D481" s="4">
        <f>SUM(D482:D496)</f>
        <v>655379</v>
      </c>
      <c r="E481" s="4">
        <f>SUM(E482:E496)</f>
        <v>12.87</v>
      </c>
      <c r="F481" s="4">
        <f>SUM(F482:F496)</f>
        <v>239.28</v>
      </c>
    </row>
    <row r="482" spans="1:6" ht="15" customHeight="1" x14ac:dyDescent="0.25">
      <c r="A482" s="5">
        <v>165</v>
      </c>
      <c r="B482" s="15" t="s">
        <v>314</v>
      </c>
      <c r="C482" s="9" t="s">
        <v>315</v>
      </c>
      <c r="D482" s="153">
        <v>230216</v>
      </c>
      <c r="E482" s="153">
        <v>4.5199999999999996</v>
      </c>
      <c r="F482" s="153">
        <v>84.05</v>
      </c>
    </row>
    <row r="483" spans="1:6" ht="15" customHeight="1" x14ac:dyDescent="0.25">
      <c r="A483" s="5">
        <v>166</v>
      </c>
      <c r="B483" s="15" t="s">
        <v>316</v>
      </c>
      <c r="C483" s="9" t="s">
        <v>317</v>
      </c>
      <c r="D483" s="153">
        <v>13566</v>
      </c>
      <c r="E483" s="153">
        <v>0.27</v>
      </c>
      <c r="F483" s="153">
        <v>4.95</v>
      </c>
    </row>
    <row r="484" spans="1:6" ht="15" customHeight="1" x14ac:dyDescent="0.25">
      <c r="A484" s="5">
        <v>167</v>
      </c>
      <c r="B484" s="15" t="s">
        <v>318</v>
      </c>
      <c r="C484" s="9" t="s">
        <v>319</v>
      </c>
      <c r="D484" s="153">
        <v>195443</v>
      </c>
      <c r="E484" s="153">
        <v>3.84</v>
      </c>
      <c r="F484" s="153">
        <v>71.349999999999994</v>
      </c>
    </row>
    <row r="485" spans="1:6" ht="15" customHeight="1" x14ac:dyDescent="0.25">
      <c r="A485" s="5">
        <v>168</v>
      </c>
      <c r="B485" s="15" t="s">
        <v>320</v>
      </c>
      <c r="C485" s="9" t="s">
        <v>321</v>
      </c>
      <c r="D485" s="153">
        <v>1658</v>
      </c>
      <c r="E485" s="153">
        <v>0.03</v>
      </c>
      <c r="F485" s="153">
        <v>0.61</v>
      </c>
    </row>
    <row r="486" spans="1:6" ht="15" customHeight="1" x14ac:dyDescent="0.25">
      <c r="A486" s="5">
        <v>169</v>
      </c>
      <c r="B486" s="15" t="s">
        <v>325</v>
      </c>
      <c r="C486" s="9" t="s">
        <v>326</v>
      </c>
      <c r="D486" s="153">
        <v>12595</v>
      </c>
      <c r="E486" s="153">
        <v>0.25</v>
      </c>
      <c r="F486" s="153">
        <v>4.5999999999999996</v>
      </c>
    </row>
    <row r="487" spans="1:6" ht="15" customHeight="1" x14ac:dyDescent="0.25">
      <c r="A487" s="5">
        <v>170</v>
      </c>
      <c r="B487" s="15" t="s">
        <v>327</v>
      </c>
      <c r="C487" s="9" t="s">
        <v>328</v>
      </c>
      <c r="D487" s="153">
        <v>53710</v>
      </c>
      <c r="E487" s="153">
        <v>1.05</v>
      </c>
      <c r="F487" s="153">
        <v>19.61</v>
      </c>
    </row>
    <row r="488" spans="1:6" ht="15" customHeight="1" x14ac:dyDescent="0.25">
      <c r="A488" s="5">
        <v>171</v>
      </c>
      <c r="B488" s="15" t="s">
        <v>329</v>
      </c>
      <c r="C488" s="9" t="s">
        <v>330</v>
      </c>
      <c r="D488" s="153">
        <v>4350</v>
      </c>
      <c r="E488" s="153">
        <v>0.09</v>
      </c>
      <c r="F488" s="153">
        <v>1.59</v>
      </c>
    </row>
    <row r="489" spans="1:6" ht="15" customHeight="1" x14ac:dyDescent="0.25">
      <c r="A489" s="5">
        <v>172</v>
      </c>
      <c r="B489" s="15" t="s">
        <v>331</v>
      </c>
      <c r="C489" s="9" t="s">
        <v>332</v>
      </c>
      <c r="D489" s="153">
        <v>26172</v>
      </c>
      <c r="E489" s="153">
        <v>0.51</v>
      </c>
      <c r="F489" s="153">
        <v>9.5500000000000007</v>
      </c>
    </row>
    <row r="490" spans="1:6" ht="15" customHeight="1" x14ac:dyDescent="0.25">
      <c r="A490" s="5">
        <v>173</v>
      </c>
      <c r="B490" s="15" t="s">
        <v>333</v>
      </c>
      <c r="C490" s="9" t="s">
        <v>334</v>
      </c>
      <c r="D490" s="153">
        <v>2981</v>
      </c>
      <c r="E490" s="153">
        <v>0.06</v>
      </c>
      <c r="F490" s="153">
        <v>1.0900000000000001</v>
      </c>
    </row>
    <row r="491" spans="1:6" ht="15" customHeight="1" x14ac:dyDescent="0.25">
      <c r="A491" s="5">
        <v>174</v>
      </c>
      <c r="B491" s="15" t="s">
        <v>335</v>
      </c>
      <c r="C491" s="9" t="s">
        <v>336</v>
      </c>
      <c r="D491" s="153">
        <v>3710</v>
      </c>
      <c r="E491" s="153">
        <v>7.0000000000000007E-2</v>
      </c>
      <c r="F491" s="153">
        <v>1.35</v>
      </c>
    </row>
    <row r="492" spans="1:6" ht="15" customHeight="1" x14ac:dyDescent="0.25">
      <c r="A492" s="5">
        <v>175</v>
      </c>
      <c r="B492" s="15" t="s">
        <v>337</v>
      </c>
      <c r="C492" s="9" t="s">
        <v>338</v>
      </c>
      <c r="D492" s="153">
        <v>47023</v>
      </c>
      <c r="E492" s="153">
        <v>0.92</v>
      </c>
      <c r="F492" s="153">
        <v>17.170000000000002</v>
      </c>
    </row>
    <row r="493" spans="1:6" ht="15" customHeight="1" x14ac:dyDescent="0.25">
      <c r="A493" s="5">
        <v>176</v>
      </c>
      <c r="B493" s="15" t="s">
        <v>339</v>
      </c>
      <c r="C493" s="9" t="s">
        <v>340</v>
      </c>
      <c r="D493" s="153">
        <v>45731</v>
      </c>
      <c r="E493" s="153">
        <v>0.9</v>
      </c>
      <c r="F493" s="153">
        <v>16.7</v>
      </c>
    </row>
    <row r="494" spans="1:6" ht="15" customHeight="1" x14ac:dyDescent="0.25">
      <c r="A494" s="5">
        <v>177</v>
      </c>
      <c r="B494" s="15" t="s">
        <v>341</v>
      </c>
      <c r="C494" s="9" t="s">
        <v>342</v>
      </c>
      <c r="D494" s="153">
        <v>1855</v>
      </c>
      <c r="E494" s="153">
        <v>0.04</v>
      </c>
      <c r="F494" s="153">
        <v>0.68</v>
      </c>
    </row>
    <row r="495" spans="1:6" ht="15" customHeight="1" x14ac:dyDescent="0.25">
      <c r="A495" s="5">
        <v>178</v>
      </c>
      <c r="B495" s="15" t="s">
        <v>343</v>
      </c>
      <c r="C495" s="9" t="s">
        <v>344</v>
      </c>
      <c r="D495" s="153">
        <v>71</v>
      </c>
      <c r="E495" s="153">
        <v>0</v>
      </c>
      <c r="F495" s="153">
        <v>0.03</v>
      </c>
    </row>
    <row r="496" spans="1:6" ht="15" customHeight="1" x14ac:dyDescent="0.25">
      <c r="A496" s="5">
        <v>179</v>
      </c>
      <c r="B496" s="15" t="s">
        <v>345</v>
      </c>
      <c r="C496" s="9" t="s">
        <v>346</v>
      </c>
      <c r="D496" s="153">
        <v>16298</v>
      </c>
      <c r="E496" s="153">
        <v>0.32</v>
      </c>
      <c r="F496" s="153">
        <v>5.95</v>
      </c>
    </row>
    <row r="497" spans="1:6" ht="15" customHeight="1" x14ac:dyDescent="0.25">
      <c r="A497" s="3" t="s">
        <v>357</v>
      </c>
      <c r="B497" s="6" t="s">
        <v>358</v>
      </c>
      <c r="C497" s="3" t="s">
        <v>359</v>
      </c>
      <c r="D497" s="4">
        <f>SUM(D498:D515)</f>
        <v>206122</v>
      </c>
      <c r="E497" s="4">
        <f>SUM(E498:E515)</f>
        <v>4.05</v>
      </c>
      <c r="F497" s="4">
        <f>SUM(F498:F515)</f>
        <v>75.27000000000001</v>
      </c>
    </row>
    <row r="498" spans="1:6" ht="15" customHeight="1" x14ac:dyDescent="0.25">
      <c r="A498" s="5">
        <v>180</v>
      </c>
      <c r="B498" s="15" t="s">
        <v>347</v>
      </c>
      <c r="C498" s="9" t="s">
        <v>348</v>
      </c>
      <c r="D498" s="153">
        <v>460</v>
      </c>
      <c r="E498" s="153">
        <v>0.01</v>
      </c>
      <c r="F498" s="153">
        <v>0.17</v>
      </c>
    </row>
    <row r="499" spans="1:6" ht="15" customHeight="1" x14ac:dyDescent="0.25">
      <c r="A499" s="5">
        <v>181</v>
      </c>
      <c r="B499" s="15" t="s">
        <v>349</v>
      </c>
      <c r="C499" s="9" t="s">
        <v>350</v>
      </c>
      <c r="D499" s="153">
        <v>5302</v>
      </c>
      <c r="E499" s="153">
        <v>0.1</v>
      </c>
      <c r="F499" s="153">
        <v>1.94</v>
      </c>
    </row>
    <row r="500" spans="1:6" ht="15" customHeight="1" x14ac:dyDescent="0.25">
      <c r="A500" s="5">
        <v>182</v>
      </c>
      <c r="B500" s="15" t="s">
        <v>351</v>
      </c>
      <c r="C500" s="9" t="s">
        <v>352</v>
      </c>
      <c r="D500" s="153">
        <v>5082</v>
      </c>
      <c r="E500" s="153">
        <v>0.1</v>
      </c>
      <c r="F500" s="153">
        <v>1.86</v>
      </c>
    </row>
    <row r="501" spans="1:6" ht="15" customHeight="1" x14ac:dyDescent="0.25">
      <c r="A501" s="5">
        <v>183</v>
      </c>
      <c r="B501" s="15" t="s">
        <v>353</v>
      </c>
      <c r="C501" s="9" t="s">
        <v>354</v>
      </c>
      <c r="D501" s="153">
        <v>2108</v>
      </c>
      <c r="E501" s="153">
        <v>0.04</v>
      </c>
      <c r="F501" s="153">
        <v>0.77</v>
      </c>
    </row>
    <row r="502" spans="1:6" ht="15" customHeight="1" x14ac:dyDescent="0.25">
      <c r="A502" s="5">
        <v>184</v>
      </c>
      <c r="B502" s="15" t="s">
        <v>355</v>
      </c>
      <c r="C502" s="9" t="s">
        <v>356</v>
      </c>
      <c r="D502" s="153">
        <v>32736</v>
      </c>
      <c r="E502" s="153">
        <v>0.64</v>
      </c>
      <c r="F502" s="153">
        <v>11.95</v>
      </c>
    </row>
    <row r="503" spans="1:6" ht="15" customHeight="1" x14ac:dyDescent="0.25">
      <c r="A503" s="5">
        <v>185</v>
      </c>
      <c r="B503" s="15" t="s">
        <v>360</v>
      </c>
      <c r="C503" s="9" t="s">
        <v>361</v>
      </c>
      <c r="D503" s="153">
        <v>40073</v>
      </c>
      <c r="E503" s="153">
        <v>0.79</v>
      </c>
      <c r="F503" s="153">
        <v>14.63</v>
      </c>
    </row>
    <row r="504" spans="1:6" ht="15" customHeight="1" x14ac:dyDescent="0.25">
      <c r="A504" s="5">
        <v>186</v>
      </c>
      <c r="B504" s="15" t="s">
        <v>362</v>
      </c>
      <c r="C504" s="9" t="s">
        <v>363</v>
      </c>
      <c r="D504" s="153">
        <v>1525</v>
      </c>
      <c r="E504" s="153">
        <v>0.03</v>
      </c>
      <c r="F504" s="153">
        <v>0.56000000000000005</v>
      </c>
    </row>
    <row r="505" spans="1:6" ht="15" customHeight="1" x14ac:dyDescent="0.25">
      <c r="A505" s="5">
        <v>187</v>
      </c>
      <c r="B505" s="15" t="s">
        <v>364</v>
      </c>
      <c r="C505" s="9" t="s">
        <v>365</v>
      </c>
      <c r="D505" s="153">
        <v>9718</v>
      </c>
      <c r="E505" s="153">
        <v>0.19</v>
      </c>
      <c r="F505" s="153">
        <v>3.55</v>
      </c>
    </row>
    <row r="506" spans="1:6" ht="15" customHeight="1" x14ac:dyDescent="0.25">
      <c r="A506" s="5">
        <v>188</v>
      </c>
      <c r="B506" s="15" t="s">
        <v>366</v>
      </c>
      <c r="C506" s="9" t="s">
        <v>367</v>
      </c>
      <c r="D506" s="153">
        <v>7729</v>
      </c>
      <c r="E506" s="153">
        <v>0.15</v>
      </c>
      <c r="F506" s="153">
        <v>2.82</v>
      </c>
    </row>
    <row r="507" spans="1:6" ht="15" customHeight="1" x14ac:dyDescent="0.25">
      <c r="A507" s="5">
        <v>189</v>
      </c>
      <c r="B507" s="15" t="s">
        <v>368</v>
      </c>
      <c r="C507" s="9" t="s">
        <v>369</v>
      </c>
      <c r="D507" s="153">
        <v>6162</v>
      </c>
      <c r="E507" s="153">
        <v>0.12</v>
      </c>
      <c r="F507" s="153">
        <v>2.25</v>
      </c>
    </row>
    <row r="508" spans="1:6" ht="15" customHeight="1" x14ac:dyDescent="0.25">
      <c r="A508" s="5">
        <v>190</v>
      </c>
      <c r="B508" s="15" t="s">
        <v>370</v>
      </c>
      <c r="C508" s="9" t="s">
        <v>371</v>
      </c>
      <c r="D508" s="153">
        <v>897</v>
      </c>
      <c r="E508" s="153">
        <v>0.02</v>
      </c>
      <c r="F508" s="153">
        <v>0.33</v>
      </c>
    </row>
    <row r="509" spans="1:6" ht="15" customHeight="1" x14ac:dyDescent="0.25">
      <c r="A509" s="5">
        <v>191</v>
      </c>
      <c r="B509" s="15" t="s">
        <v>372</v>
      </c>
      <c r="C509" s="9" t="s">
        <v>373</v>
      </c>
      <c r="D509" s="153">
        <v>3522</v>
      </c>
      <c r="E509" s="153">
        <v>7.0000000000000007E-2</v>
      </c>
      <c r="F509" s="153">
        <v>1.29</v>
      </c>
    </row>
    <row r="510" spans="1:6" ht="15" customHeight="1" x14ac:dyDescent="0.25">
      <c r="A510" s="5">
        <v>192</v>
      </c>
      <c r="B510" s="15" t="s">
        <v>374</v>
      </c>
      <c r="C510" s="9" t="s">
        <v>375</v>
      </c>
      <c r="D510" s="153">
        <v>47749</v>
      </c>
      <c r="E510" s="153">
        <v>0.94</v>
      </c>
      <c r="F510" s="153">
        <v>17.43</v>
      </c>
    </row>
    <row r="511" spans="1:6" ht="15" customHeight="1" x14ac:dyDescent="0.25">
      <c r="A511" s="5">
        <v>193</v>
      </c>
      <c r="B511" s="15" t="s">
        <v>376</v>
      </c>
      <c r="C511" s="9" t="s">
        <v>377</v>
      </c>
      <c r="D511" s="153">
        <v>1206</v>
      </c>
      <c r="E511" s="153">
        <v>0.02</v>
      </c>
      <c r="F511" s="153">
        <v>0.44</v>
      </c>
    </row>
    <row r="512" spans="1:6" ht="15" customHeight="1" x14ac:dyDescent="0.25">
      <c r="A512" s="5">
        <v>194</v>
      </c>
      <c r="B512" s="15" t="s">
        <v>378</v>
      </c>
      <c r="C512" s="9" t="s">
        <v>379</v>
      </c>
      <c r="D512" s="153">
        <v>13813</v>
      </c>
      <c r="E512" s="153">
        <v>0.27</v>
      </c>
      <c r="F512" s="153">
        <v>5.04</v>
      </c>
    </row>
    <row r="513" spans="1:6" ht="15" customHeight="1" x14ac:dyDescent="0.25">
      <c r="A513" s="5">
        <v>195</v>
      </c>
      <c r="B513" s="15" t="s">
        <v>380</v>
      </c>
      <c r="C513" s="9" t="s">
        <v>381</v>
      </c>
      <c r="D513" s="153">
        <v>14620</v>
      </c>
      <c r="E513" s="153">
        <v>0.28999999999999998</v>
      </c>
      <c r="F513" s="153">
        <v>5.34</v>
      </c>
    </row>
    <row r="514" spans="1:6" ht="15" customHeight="1" x14ac:dyDescent="0.25">
      <c r="A514" s="5">
        <v>196</v>
      </c>
      <c r="B514" s="15" t="s">
        <v>382</v>
      </c>
      <c r="C514" s="9" t="s">
        <v>383</v>
      </c>
      <c r="D514" s="153">
        <v>2449</v>
      </c>
      <c r="E514" s="153">
        <v>0.05</v>
      </c>
      <c r="F514" s="153">
        <v>0.89</v>
      </c>
    </row>
    <row r="515" spans="1:6" ht="15" customHeight="1" x14ac:dyDescent="0.25">
      <c r="A515" s="5">
        <v>197</v>
      </c>
      <c r="B515" s="15" t="s">
        <v>384</v>
      </c>
      <c r="C515" s="9" t="s">
        <v>385</v>
      </c>
      <c r="D515" s="153">
        <v>10971</v>
      </c>
      <c r="E515" s="153">
        <v>0.22</v>
      </c>
      <c r="F515" s="153">
        <v>4.01</v>
      </c>
    </row>
    <row r="516" spans="1:6" ht="15" customHeight="1" x14ac:dyDescent="0.25">
      <c r="A516" s="3" t="s">
        <v>398</v>
      </c>
      <c r="B516" s="6" t="s">
        <v>871</v>
      </c>
      <c r="C516" s="3" t="s">
        <v>399</v>
      </c>
      <c r="D516" s="4">
        <f>SUM(D517:D518)</f>
        <v>144956</v>
      </c>
      <c r="E516" s="4">
        <f>SUM(E517:E518)</f>
        <v>2.84</v>
      </c>
      <c r="F516" s="4">
        <f>SUM(F517:F518)</f>
        <v>52.92</v>
      </c>
    </row>
    <row r="517" spans="1:6" ht="15" customHeight="1" x14ac:dyDescent="0.25">
      <c r="A517" s="5">
        <v>198</v>
      </c>
      <c r="B517" s="7" t="s">
        <v>386</v>
      </c>
      <c r="C517" s="13" t="s">
        <v>387</v>
      </c>
      <c r="D517" s="153">
        <v>56712</v>
      </c>
      <c r="E517" s="153">
        <v>1.1100000000000001</v>
      </c>
      <c r="F517" s="153">
        <v>20.7</v>
      </c>
    </row>
    <row r="518" spans="1:6" ht="15" customHeight="1" x14ac:dyDescent="0.25">
      <c r="A518" s="5">
        <v>199</v>
      </c>
      <c r="B518" s="7" t="s">
        <v>388</v>
      </c>
      <c r="C518" s="13" t="s">
        <v>389</v>
      </c>
      <c r="D518" s="153">
        <v>88244</v>
      </c>
      <c r="E518" s="153">
        <v>1.73</v>
      </c>
      <c r="F518" s="153">
        <v>32.22</v>
      </c>
    </row>
    <row r="519" spans="1:6" ht="15" customHeight="1" x14ac:dyDescent="0.25">
      <c r="A519" s="3" t="s">
        <v>406</v>
      </c>
      <c r="B519" s="6" t="s">
        <v>872</v>
      </c>
      <c r="C519" s="3" t="s">
        <v>407</v>
      </c>
      <c r="D519" s="4">
        <f>SUM(D520:D530)</f>
        <v>473146</v>
      </c>
      <c r="E519" s="4">
        <f>SUM(E520:E530)</f>
        <v>9.2800000000000011</v>
      </c>
      <c r="F519" s="4">
        <f>SUM(F520:F530)</f>
        <v>172.73999999999998</v>
      </c>
    </row>
    <row r="520" spans="1:6" ht="15" customHeight="1" x14ac:dyDescent="0.25">
      <c r="A520" s="5">
        <v>200</v>
      </c>
      <c r="B520" s="7" t="s">
        <v>390</v>
      </c>
      <c r="C520" s="13" t="s">
        <v>391</v>
      </c>
      <c r="D520" s="153">
        <v>24835</v>
      </c>
      <c r="E520" s="153">
        <v>0.49</v>
      </c>
      <c r="F520" s="153">
        <v>9.07</v>
      </c>
    </row>
    <row r="521" spans="1:6" ht="15" customHeight="1" x14ac:dyDescent="0.25">
      <c r="A521" s="5">
        <v>201</v>
      </c>
      <c r="B521" s="7" t="s">
        <v>392</v>
      </c>
      <c r="C521" s="13" t="s">
        <v>393</v>
      </c>
      <c r="D521" s="153">
        <v>56795</v>
      </c>
      <c r="E521" s="153">
        <v>1.1100000000000001</v>
      </c>
      <c r="F521" s="153">
        <v>20.73</v>
      </c>
    </row>
    <row r="522" spans="1:6" ht="15" customHeight="1" x14ac:dyDescent="0.25">
      <c r="A522" s="5">
        <v>202</v>
      </c>
      <c r="B522" s="7" t="s">
        <v>394</v>
      </c>
      <c r="C522" s="13" t="s">
        <v>395</v>
      </c>
      <c r="D522" s="153">
        <v>2054</v>
      </c>
      <c r="E522" s="153">
        <v>0.04</v>
      </c>
      <c r="F522" s="153">
        <v>0.75</v>
      </c>
    </row>
    <row r="523" spans="1:6" ht="15" customHeight="1" x14ac:dyDescent="0.25">
      <c r="A523" s="5">
        <v>203</v>
      </c>
      <c r="B523" s="7" t="s">
        <v>396</v>
      </c>
      <c r="C523" s="13" t="s">
        <v>397</v>
      </c>
      <c r="D523" s="153">
        <v>43419</v>
      </c>
      <c r="E523" s="153">
        <v>0.85</v>
      </c>
      <c r="F523" s="153">
        <v>15.85</v>
      </c>
    </row>
    <row r="524" spans="1:6" ht="15" customHeight="1" x14ac:dyDescent="0.25">
      <c r="A524" s="5">
        <v>204</v>
      </c>
      <c r="B524" s="7" t="s">
        <v>400</v>
      </c>
      <c r="C524" s="13" t="s">
        <v>401</v>
      </c>
      <c r="D524" s="153">
        <v>5877</v>
      </c>
      <c r="E524" s="153">
        <v>0.12</v>
      </c>
      <c r="F524" s="153">
        <v>2.15</v>
      </c>
    </row>
    <row r="525" spans="1:6" ht="15" customHeight="1" x14ac:dyDescent="0.25">
      <c r="A525" s="5">
        <v>205</v>
      </c>
      <c r="B525" s="7" t="s">
        <v>402</v>
      </c>
      <c r="C525" s="13" t="s">
        <v>403</v>
      </c>
      <c r="D525" s="153">
        <v>21532</v>
      </c>
      <c r="E525" s="153">
        <v>0.42</v>
      </c>
      <c r="F525" s="153">
        <v>7.86</v>
      </c>
    </row>
    <row r="526" spans="1:6" ht="15" customHeight="1" x14ac:dyDescent="0.25">
      <c r="A526" s="5">
        <v>206</v>
      </c>
      <c r="B526" s="7" t="s">
        <v>404</v>
      </c>
      <c r="C526" s="13" t="s">
        <v>405</v>
      </c>
      <c r="D526" s="153">
        <v>229927</v>
      </c>
      <c r="E526" s="153">
        <v>4.51</v>
      </c>
      <c r="F526" s="153">
        <v>83.94</v>
      </c>
    </row>
    <row r="527" spans="1:6" ht="15" customHeight="1" x14ac:dyDescent="0.25">
      <c r="A527" s="5">
        <v>207</v>
      </c>
      <c r="B527" s="7" t="s">
        <v>408</v>
      </c>
      <c r="C527" s="13" t="s">
        <v>409</v>
      </c>
      <c r="D527" s="153">
        <v>60254</v>
      </c>
      <c r="E527" s="153">
        <v>1.18</v>
      </c>
      <c r="F527" s="153">
        <v>22</v>
      </c>
    </row>
    <row r="528" spans="1:6" ht="15" customHeight="1" x14ac:dyDescent="0.25">
      <c r="A528" s="5">
        <v>208</v>
      </c>
      <c r="B528" s="7" t="s">
        <v>410</v>
      </c>
      <c r="C528" s="13" t="s">
        <v>411</v>
      </c>
      <c r="D528" s="153">
        <v>23396</v>
      </c>
      <c r="E528" s="153">
        <v>0.46</v>
      </c>
      <c r="F528" s="153">
        <v>8.5399999999999991</v>
      </c>
    </row>
    <row r="529" spans="1:6" ht="15" customHeight="1" x14ac:dyDescent="0.25">
      <c r="A529" s="5">
        <v>209</v>
      </c>
      <c r="B529" s="7" t="s">
        <v>412</v>
      </c>
      <c r="C529" s="13" t="s">
        <v>413</v>
      </c>
      <c r="D529" s="153">
        <v>376</v>
      </c>
      <c r="E529" s="153">
        <v>0.01</v>
      </c>
      <c r="F529" s="153">
        <v>0.14000000000000001</v>
      </c>
    </row>
    <row r="530" spans="1:6" ht="15" customHeight="1" x14ac:dyDescent="0.25">
      <c r="A530" s="5">
        <v>210</v>
      </c>
      <c r="B530" s="7" t="s">
        <v>414</v>
      </c>
      <c r="C530" s="13" t="s">
        <v>415</v>
      </c>
      <c r="D530" s="153">
        <v>4681</v>
      </c>
      <c r="E530" s="153">
        <v>0.09</v>
      </c>
      <c r="F530" s="153">
        <v>1.71</v>
      </c>
    </row>
    <row r="531" spans="1:6" ht="15" customHeight="1" x14ac:dyDescent="0.25">
      <c r="A531" s="3" t="s">
        <v>432</v>
      </c>
      <c r="B531" s="6" t="s">
        <v>873</v>
      </c>
      <c r="C531" s="3" t="s">
        <v>433</v>
      </c>
      <c r="D531" s="4">
        <f>SUM(D532:D554)</f>
        <v>318182</v>
      </c>
      <c r="E531" s="4">
        <f>SUM(E532:E554)</f>
        <v>6.2499999999999991</v>
      </c>
      <c r="F531" s="4">
        <f>SUM(F532:F554)</f>
        <v>116.15000000000002</v>
      </c>
    </row>
    <row r="532" spans="1:6" ht="15" customHeight="1" x14ac:dyDescent="0.25">
      <c r="A532" s="5">
        <v>211</v>
      </c>
      <c r="B532" s="15" t="s">
        <v>416</v>
      </c>
      <c r="C532" s="9" t="s">
        <v>417</v>
      </c>
      <c r="D532" s="153">
        <v>135</v>
      </c>
      <c r="E532" s="153">
        <v>0</v>
      </c>
      <c r="F532" s="153">
        <v>0.05</v>
      </c>
    </row>
    <row r="533" spans="1:6" ht="15" customHeight="1" x14ac:dyDescent="0.25">
      <c r="A533" s="5">
        <v>212</v>
      </c>
      <c r="B533" s="15" t="s">
        <v>418</v>
      </c>
      <c r="C533" s="9" t="s">
        <v>419</v>
      </c>
      <c r="D533" s="153">
        <v>1762</v>
      </c>
      <c r="E533" s="153">
        <v>0.03</v>
      </c>
      <c r="F533" s="153">
        <v>0.64</v>
      </c>
    </row>
    <row r="534" spans="1:6" ht="15" customHeight="1" x14ac:dyDescent="0.25">
      <c r="A534" s="5">
        <v>213</v>
      </c>
      <c r="B534" s="15" t="s">
        <v>420</v>
      </c>
      <c r="C534" s="9" t="s">
        <v>421</v>
      </c>
      <c r="D534" s="153">
        <v>4021</v>
      </c>
      <c r="E534" s="153">
        <v>0.08</v>
      </c>
      <c r="F534" s="153">
        <v>1.47</v>
      </c>
    </row>
    <row r="535" spans="1:6" ht="15" customHeight="1" x14ac:dyDescent="0.25">
      <c r="A535" s="5">
        <v>214</v>
      </c>
      <c r="B535" s="15" t="s">
        <v>422</v>
      </c>
      <c r="C535" s="9" t="s">
        <v>423</v>
      </c>
      <c r="D535" s="153">
        <v>16583</v>
      </c>
      <c r="E535" s="153">
        <v>0.33</v>
      </c>
      <c r="F535" s="153">
        <v>6.05</v>
      </c>
    </row>
    <row r="536" spans="1:6" ht="15" customHeight="1" x14ac:dyDescent="0.25">
      <c r="A536" s="5">
        <v>215</v>
      </c>
      <c r="B536" s="15" t="s">
        <v>424</v>
      </c>
      <c r="C536" s="9" t="s">
        <v>425</v>
      </c>
      <c r="D536" s="153">
        <v>23623</v>
      </c>
      <c r="E536" s="153">
        <v>0.46</v>
      </c>
      <c r="F536" s="153">
        <v>8.6199999999999992</v>
      </c>
    </row>
    <row r="537" spans="1:6" ht="15" customHeight="1" x14ac:dyDescent="0.25">
      <c r="A537" s="5">
        <v>216</v>
      </c>
      <c r="B537" s="15" t="s">
        <v>426</v>
      </c>
      <c r="C537" s="9" t="s">
        <v>427</v>
      </c>
      <c r="D537" s="153">
        <v>77709</v>
      </c>
      <c r="E537" s="153">
        <v>1.53</v>
      </c>
      <c r="F537" s="153">
        <v>28.37</v>
      </c>
    </row>
    <row r="538" spans="1:6" ht="15" customHeight="1" x14ac:dyDescent="0.25">
      <c r="A538" s="5">
        <v>217</v>
      </c>
      <c r="B538" s="15" t="s">
        <v>428</v>
      </c>
      <c r="C538" s="9" t="s">
        <v>429</v>
      </c>
      <c r="D538" s="153">
        <v>107226</v>
      </c>
      <c r="E538" s="153">
        <v>2.1</v>
      </c>
      <c r="F538" s="153">
        <v>39.15</v>
      </c>
    </row>
    <row r="539" spans="1:6" ht="15" customHeight="1" x14ac:dyDescent="0.25">
      <c r="A539" s="5">
        <v>218</v>
      </c>
      <c r="B539" s="15" t="s">
        <v>430</v>
      </c>
      <c r="C539" s="9" t="s">
        <v>431</v>
      </c>
      <c r="D539" s="153">
        <v>47284</v>
      </c>
      <c r="E539" s="153">
        <v>0.93</v>
      </c>
      <c r="F539" s="153">
        <v>17.260000000000002</v>
      </c>
    </row>
    <row r="540" spans="1:6" ht="15" customHeight="1" x14ac:dyDescent="0.25">
      <c r="A540" s="5">
        <v>219</v>
      </c>
      <c r="B540" s="15" t="s">
        <v>434</v>
      </c>
      <c r="C540" s="9" t="s">
        <v>435</v>
      </c>
      <c r="D540" s="153">
        <v>2849</v>
      </c>
      <c r="E540" s="153">
        <v>0.06</v>
      </c>
      <c r="F540" s="153">
        <v>1.04</v>
      </c>
    </row>
    <row r="541" spans="1:6" ht="15" customHeight="1" x14ac:dyDescent="0.25">
      <c r="A541" s="5">
        <v>220</v>
      </c>
      <c r="B541" s="15" t="s">
        <v>436</v>
      </c>
      <c r="C541" s="9" t="s">
        <v>437</v>
      </c>
      <c r="D541" s="153">
        <v>756</v>
      </c>
      <c r="E541" s="153">
        <v>0.01</v>
      </c>
      <c r="F541" s="153">
        <v>0.28000000000000003</v>
      </c>
    </row>
    <row r="542" spans="1:6" ht="15" customHeight="1" x14ac:dyDescent="0.25">
      <c r="A542" s="5">
        <v>221</v>
      </c>
      <c r="B542" s="15" t="s">
        <v>438</v>
      </c>
      <c r="C542" s="9" t="s">
        <v>439</v>
      </c>
      <c r="D542" s="153">
        <v>1279</v>
      </c>
      <c r="E542" s="153">
        <v>0.03</v>
      </c>
      <c r="F542" s="153">
        <v>0.47</v>
      </c>
    </row>
    <row r="543" spans="1:6" ht="15" customHeight="1" x14ac:dyDescent="0.25">
      <c r="A543" s="5">
        <v>222</v>
      </c>
      <c r="B543" s="15" t="s">
        <v>440</v>
      </c>
      <c r="C543" s="9" t="s">
        <v>441</v>
      </c>
      <c r="D543" s="153">
        <v>7238</v>
      </c>
      <c r="E543" s="153">
        <v>0.14000000000000001</v>
      </c>
      <c r="F543" s="153">
        <v>2.64</v>
      </c>
    </row>
    <row r="544" spans="1:6" ht="15" customHeight="1" x14ac:dyDescent="0.25">
      <c r="A544" s="5">
        <v>223</v>
      </c>
      <c r="B544" s="15" t="s">
        <v>442</v>
      </c>
      <c r="C544" s="9" t="s">
        <v>443</v>
      </c>
      <c r="D544" s="153">
        <v>11481</v>
      </c>
      <c r="E544" s="153">
        <v>0.23</v>
      </c>
      <c r="F544" s="153">
        <v>4.1900000000000004</v>
      </c>
    </row>
    <row r="545" spans="1:6" ht="15" customHeight="1" x14ac:dyDescent="0.25">
      <c r="A545" s="5">
        <v>224</v>
      </c>
      <c r="B545" s="15" t="s">
        <v>444</v>
      </c>
      <c r="C545" s="9" t="s">
        <v>445</v>
      </c>
      <c r="D545" s="153">
        <v>332</v>
      </c>
      <c r="E545" s="153">
        <v>0.01</v>
      </c>
      <c r="F545" s="153">
        <v>0.12</v>
      </c>
    </row>
    <row r="546" spans="1:6" ht="15" customHeight="1" x14ac:dyDescent="0.25">
      <c r="A546" s="5">
        <v>225</v>
      </c>
      <c r="B546" s="15" t="s">
        <v>446</v>
      </c>
      <c r="C546" s="9" t="s">
        <v>447</v>
      </c>
      <c r="D546" s="153">
        <v>962</v>
      </c>
      <c r="E546" s="153">
        <v>0.02</v>
      </c>
      <c r="F546" s="153">
        <v>0.35</v>
      </c>
    </row>
    <row r="547" spans="1:6" ht="15" customHeight="1" x14ac:dyDescent="0.25">
      <c r="A547" s="5">
        <v>226</v>
      </c>
      <c r="B547" s="15" t="s">
        <v>448</v>
      </c>
      <c r="C547" s="9" t="s">
        <v>449</v>
      </c>
      <c r="D547" s="153">
        <v>1616</v>
      </c>
      <c r="E547" s="153">
        <v>0.03</v>
      </c>
      <c r="F547" s="153">
        <v>0.59</v>
      </c>
    </row>
    <row r="548" spans="1:6" ht="15" customHeight="1" x14ac:dyDescent="0.25">
      <c r="A548" s="5">
        <v>227</v>
      </c>
      <c r="B548" s="15" t="s">
        <v>450</v>
      </c>
      <c r="C548" s="9" t="s">
        <v>451</v>
      </c>
      <c r="D548" s="153">
        <v>168</v>
      </c>
      <c r="E548" s="153">
        <v>0</v>
      </c>
      <c r="F548" s="153">
        <v>0.06</v>
      </c>
    </row>
    <row r="549" spans="1:6" ht="15" customHeight="1" x14ac:dyDescent="0.25">
      <c r="A549" s="5">
        <v>228</v>
      </c>
      <c r="B549" s="15" t="s">
        <v>452</v>
      </c>
      <c r="C549" s="9" t="s">
        <v>453</v>
      </c>
      <c r="D549" s="153">
        <v>642</v>
      </c>
      <c r="E549" s="153">
        <v>0.01</v>
      </c>
      <c r="F549" s="153">
        <v>0.23</v>
      </c>
    </row>
    <row r="550" spans="1:6" ht="15" customHeight="1" x14ac:dyDescent="0.25">
      <c r="A550" s="5">
        <v>229</v>
      </c>
      <c r="B550" s="15" t="s">
        <v>454</v>
      </c>
      <c r="C550" s="9" t="s">
        <v>455</v>
      </c>
      <c r="D550" s="153">
        <v>447</v>
      </c>
      <c r="E550" s="153">
        <v>0.01</v>
      </c>
      <c r="F550" s="153">
        <v>0.16</v>
      </c>
    </row>
    <row r="551" spans="1:6" ht="15" customHeight="1" x14ac:dyDescent="0.25">
      <c r="A551" s="5">
        <v>230</v>
      </c>
      <c r="B551" s="15" t="s">
        <v>456</v>
      </c>
      <c r="C551" s="9" t="s">
        <v>457</v>
      </c>
      <c r="D551" s="153">
        <v>1480</v>
      </c>
      <c r="E551" s="153">
        <v>0.03</v>
      </c>
      <c r="F551" s="153">
        <v>0.54</v>
      </c>
    </row>
    <row r="552" spans="1:6" ht="15" customHeight="1" x14ac:dyDescent="0.25">
      <c r="A552" s="5">
        <v>231</v>
      </c>
      <c r="B552" s="15" t="s">
        <v>458</v>
      </c>
      <c r="C552" s="9" t="s">
        <v>459</v>
      </c>
      <c r="D552" s="153">
        <v>1373</v>
      </c>
      <c r="E552" s="153">
        <v>0.03</v>
      </c>
      <c r="F552" s="153">
        <v>0.5</v>
      </c>
    </row>
    <row r="553" spans="1:6" ht="15" customHeight="1" x14ac:dyDescent="0.25">
      <c r="A553" s="5">
        <v>232</v>
      </c>
      <c r="B553" s="15" t="s">
        <v>460</v>
      </c>
      <c r="C553" s="9" t="s">
        <v>461</v>
      </c>
      <c r="D553" s="153">
        <v>1231</v>
      </c>
      <c r="E553" s="153">
        <v>0.02</v>
      </c>
      <c r="F553" s="153">
        <v>0.45</v>
      </c>
    </row>
    <row r="554" spans="1:6" ht="15" customHeight="1" x14ac:dyDescent="0.25">
      <c r="A554" s="5">
        <v>233</v>
      </c>
      <c r="B554" s="15" t="s">
        <v>462</v>
      </c>
      <c r="C554" s="9" t="s">
        <v>463</v>
      </c>
      <c r="D554" s="153">
        <v>7985</v>
      </c>
      <c r="E554" s="153">
        <v>0.16</v>
      </c>
      <c r="F554" s="153">
        <v>2.92</v>
      </c>
    </row>
    <row r="555" spans="1:6" ht="15" customHeight="1" x14ac:dyDescent="0.25">
      <c r="A555" s="3" t="s">
        <v>482</v>
      </c>
      <c r="B555" s="6" t="s">
        <v>874</v>
      </c>
      <c r="C555" s="3" t="s">
        <v>483</v>
      </c>
      <c r="D555" s="4">
        <f>SUM(D556:D566)</f>
        <v>1252</v>
      </c>
      <c r="E555" s="4">
        <f>SUM(E556:E566)</f>
        <v>0.02</v>
      </c>
      <c r="F555" s="4">
        <f>SUM(F556:F566)</f>
        <v>0.45</v>
      </c>
    </row>
    <row r="556" spans="1:6" ht="15" customHeight="1" x14ac:dyDescent="0.25">
      <c r="A556" s="5">
        <v>234</v>
      </c>
      <c r="B556" s="7" t="s">
        <v>464</v>
      </c>
      <c r="C556" s="13" t="s">
        <v>465</v>
      </c>
      <c r="D556" s="153">
        <v>44</v>
      </c>
      <c r="E556" s="153">
        <v>0</v>
      </c>
      <c r="F556" s="153">
        <v>0.02</v>
      </c>
    </row>
    <row r="557" spans="1:6" ht="15" customHeight="1" x14ac:dyDescent="0.25">
      <c r="A557" s="5">
        <v>235</v>
      </c>
      <c r="B557" s="7" t="s">
        <v>466</v>
      </c>
      <c r="C557" s="13" t="s">
        <v>467</v>
      </c>
      <c r="D557" s="153">
        <v>9</v>
      </c>
      <c r="E557" s="153">
        <v>0</v>
      </c>
      <c r="F557" s="153">
        <v>0</v>
      </c>
    </row>
    <row r="558" spans="1:6" ht="15" customHeight="1" x14ac:dyDescent="0.25">
      <c r="A558" s="5">
        <v>236</v>
      </c>
      <c r="B558" s="7" t="s">
        <v>468</v>
      </c>
      <c r="C558" s="13" t="s">
        <v>469</v>
      </c>
      <c r="D558" s="153">
        <v>68</v>
      </c>
      <c r="E558" s="153">
        <v>0</v>
      </c>
      <c r="F558" s="153">
        <v>0.02</v>
      </c>
    </row>
    <row r="559" spans="1:6" ht="15" customHeight="1" x14ac:dyDescent="0.25">
      <c r="A559" s="5">
        <v>237</v>
      </c>
      <c r="B559" s="7" t="s">
        <v>470</v>
      </c>
      <c r="C559" s="13" t="s">
        <v>471</v>
      </c>
      <c r="D559" s="153">
        <v>80</v>
      </c>
      <c r="E559" s="153">
        <v>0</v>
      </c>
      <c r="F559" s="153">
        <v>0.03</v>
      </c>
    </row>
    <row r="560" spans="1:6" ht="15" customHeight="1" x14ac:dyDescent="0.25">
      <c r="A560" s="5">
        <v>238</v>
      </c>
      <c r="B560" s="7" t="s">
        <v>472</v>
      </c>
      <c r="C560" s="13" t="s">
        <v>473</v>
      </c>
      <c r="D560" s="153">
        <v>7</v>
      </c>
      <c r="E560" s="153">
        <v>0</v>
      </c>
      <c r="F560" s="153">
        <v>0</v>
      </c>
    </row>
    <row r="561" spans="1:6" ht="15" customHeight="1" x14ac:dyDescent="0.25">
      <c r="A561" s="5">
        <v>239</v>
      </c>
      <c r="B561" s="7" t="s">
        <v>474</v>
      </c>
      <c r="C561" s="13" t="s">
        <v>475</v>
      </c>
      <c r="D561" s="153">
        <v>54</v>
      </c>
      <c r="E561" s="153">
        <v>0</v>
      </c>
      <c r="F561" s="153">
        <v>0.02</v>
      </c>
    </row>
    <row r="562" spans="1:6" ht="15" customHeight="1" x14ac:dyDescent="0.25">
      <c r="A562" s="5">
        <v>240</v>
      </c>
      <c r="B562" s="7" t="s">
        <v>476</v>
      </c>
      <c r="C562" s="13" t="s">
        <v>477</v>
      </c>
      <c r="D562" s="153">
        <v>11</v>
      </c>
      <c r="E562" s="153">
        <v>0</v>
      </c>
      <c r="F562" s="153">
        <v>0</v>
      </c>
    </row>
    <row r="563" spans="1:6" ht="15" customHeight="1" x14ac:dyDescent="0.25">
      <c r="A563" s="5">
        <v>241</v>
      </c>
      <c r="B563" s="7" t="s">
        <v>478</v>
      </c>
      <c r="C563" s="13" t="s">
        <v>479</v>
      </c>
      <c r="D563" s="153">
        <v>8</v>
      </c>
      <c r="E563" s="153">
        <v>0</v>
      </c>
      <c r="F563" s="153">
        <v>0</v>
      </c>
    </row>
    <row r="564" spans="1:6" ht="15" customHeight="1" x14ac:dyDescent="0.25">
      <c r="A564" s="5">
        <v>242</v>
      </c>
      <c r="B564" s="7" t="s">
        <v>480</v>
      </c>
      <c r="C564" s="13" t="s">
        <v>481</v>
      </c>
      <c r="D564" s="153">
        <v>781</v>
      </c>
      <c r="E564" s="153">
        <v>0.02</v>
      </c>
      <c r="F564" s="153">
        <v>0.28999999999999998</v>
      </c>
    </row>
    <row r="565" spans="1:6" ht="15" customHeight="1" x14ac:dyDescent="0.25">
      <c r="A565" s="5">
        <v>243</v>
      </c>
      <c r="B565" s="7" t="s">
        <v>484</v>
      </c>
      <c r="C565" s="13" t="s">
        <v>485</v>
      </c>
      <c r="D565" s="153">
        <v>36</v>
      </c>
      <c r="E565" s="153">
        <v>0</v>
      </c>
      <c r="F565" s="153">
        <v>0.01</v>
      </c>
    </row>
    <row r="566" spans="1:6" ht="15" customHeight="1" x14ac:dyDescent="0.25">
      <c r="A566" s="5">
        <v>244</v>
      </c>
      <c r="B566" s="7" t="s">
        <v>486</v>
      </c>
      <c r="C566" s="13" t="s">
        <v>487</v>
      </c>
      <c r="D566" s="153">
        <v>154</v>
      </c>
      <c r="E566" s="153">
        <v>0</v>
      </c>
      <c r="F566" s="153">
        <v>0.06</v>
      </c>
    </row>
    <row r="567" spans="1:6" ht="15" customHeight="1" x14ac:dyDescent="0.25">
      <c r="A567" s="3" t="s">
        <v>504</v>
      </c>
      <c r="B567" s="6" t="s">
        <v>875</v>
      </c>
      <c r="C567" s="3" t="s">
        <v>505</v>
      </c>
      <c r="D567" s="4">
        <f>SUM(D568:D575)</f>
        <v>21</v>
      </c>
      <c r="E567" s="4">
        <f>SUM(E568:E575)</f>
        <v>0</v>
      </c>
      <c r="F567" s="4">
        <f>SUM(F568:F575)</f>
        <v>0</v>
      </c>
    </row>
    <row r="568" spans="1:6" ht="15" customHeight="1" x14ac:dyDescent="0.25">
      <c r="A568" s="37">
        <v>246</v>
      </c>
      <c r="B568" s="153" t="s">
        <v>490</v>
      </c>
      <c r="C568" s="59" t="s">
        <v>491</v>
      </c>
      <c r="D568" s="38">
        <v>3</v>
      </c>
      <c r="E568" s="38">
        <v>0</v>
      </c>
      <c r="F568" s="38">
        <v>0</v>
      </c>
    </row>
    <row r="569" spans="1:6" ht="15" customHeight="1" x14ac:dyDescent="0.25">
      <c r="A569" s="5">
        <v>247</v>
      </c>
      <c r="B569" s="15" t="s">
        <v>492</v>
      </c>
      <c r="C569" s="9" t="s">
        <v>493</v>
      </c>
      <c r="D569" s="153">
        <v>3</v>
      </c>
      <c r="E569" s="153">
        <v>0</v>
      </c>
      <c r="F569" s="153">
        <v>0</v>
      </c>
    </row>
    <row r="570" spans="1:6" ht="15" customHeight="1" x14ac:dyDescent="0.25">
      <c r="A570" s="5">
        <v>248</v>
      </c>
      <c r="B570" s="15" t="s">
        <v>494</v>
      </c>
      <c r="C570" s="9" t="s">
        <v>495</v>
      </c>
      <c r="D570" s="153">
        <v>5</v>
      </c>
      <c r="E570" s="153">
        <v>0</v>
      </c>
      <c r="F570" s="153">
        <v>0</v>
      </c>
    </row>
    <row r="571" spans="1:6" ht="15" customHeight="1" x14ac:dyDescent="0.25">
      <c r="A571" s="5">
        <v>249</v>
      </c>
      <c r="B571" s="15" t="s">
        <v>496</v>
      </c>
      <c r="C571" s="9" t="s">
        <v>497</v>
      </c>
      <c r="D571" s="153">
        <v>2</v>
      </c>
      <c r="E571" s="153">
        <v>0</v>
      </c>
      <c r="F571" s="153">
        <v>0</v>
      </c>
    </row>
    <row r="572" spans="1:6" ht="15" customHeight="1" x14ac:dyDescent="0.25">
      <c r="A572" s="5">
        <v>250</v>
      </c>
      <c r="B572" s="34" t="s">
        <v>649</v>
      </c>
      <c r="C572" s="9" t="s">
        <v>650</v>
      </c>
      <c r="D572" s="153">
        <v>1</v>
      </c>
      <c r="E572" s="153">
        <v>0</v>
      </c>
      <c r="F572" s="153">
        <v>0</v>
      </c>
    </row>
    <row r="573" spans="1:6" ht="15" customHeight="1" x14ac:dyDescent="0.25">
      <c r="A573" s="5">
        <v>251</v>
      </c>
      <c r="B573" s="34" t="s">
        <v>498</v>
      </c>
      <c r="C573" s="13" t="s">
        <v>499</v>
      </c>
      <c r="D573" s="153">
        <v>2</v>
      </c>
      <c r="E573" s="153">
        <v>0</v>
      </c>
      <c r="F573" s="153">
        <v>0</v>
      </c>
    </row>
    <row r="574" spans="1:6" ht="15" customHeight="1" x14ac:dyDescent="0.25">
      <c r="A574" s="5">
        <v>252</v>
      </c>
      <c r="B574" s="34" t="s">
        <v>651</v>
      </c>
      <c r="C574" s="13" t="s">
        <v>652</v>
      </c>
      <c r="D574" s="153">
        <v>1</v>
      </c>
      <c r="E574" s="153">
        <v>0</v>
      </c>
      <c r="F574" s="153">
        <v>0</v>
      </c>
    </row>
    <row r="575" spans="1:6" ht="15" customHeight="1" x14ac:dyDescent="0.25">
      <c r="A575" s="5">
        <v>253</v>
      </c>
      <c r="B575" s="7" t="s">
        <v>500</v>
      </c>
      <c r="C575" s="13" t="s">
        <v>501</v>
      </c>
      <c r="D575" s="153">
        <v>4</v>
      </c>
      <c r="E575" s="153">
        <v>0</v>
      </c>
      <c r="F575" s="153">
        <v>0</v>
      </c>
    </row>
    <row r="576" spans="1:6" ht="15" customHeight="1" x14ac:dyDescent="0.25">
      <c r="A576" s="3" t="s">
        <v>522</v>
      </c>
      <c r="B576" s="6" t="s">
        <v>915</v>
      </c>
      <c r="C576" s="3" t="s">
        <v>523</v>
      </c>
      <c r="D576" s="4">
        <f>SUM(D577:D589)</f>
        <v>4007</v>
      </c>
      <c r="E576" s="4">
        <f>SUM(E577:E589)</f>
        <v>6.0000000000000005E-2</v>
      </c>
      <c r="F576" s="4">
        <f>SUM(F577:F589)</f>
        <v>1.4700000000000002</v>
      </c>
    </row>
    <row r="577" spans="1:6" ht="15" customHeight="1" x14ac:dyDescent="0.25">
      <c r="A577" s="5">
        <v>254</v>
      </c>
      <c r="B577" s="7" t="s">
        <v>502</v>
      </c>
      <c r="C577" s="13" t="s">
        <v>503</v>
      </c>
      <c r="D577" s="153">
        <v>62</v>
      </c>
      <c r="E577" s="153">
        <v>0</v>
      </c>
      <c r="F577" s="153">
        <v>0.02</v>
      </c>
    </row>
    <row r="578" spans="1:6" ht="15" customHeight="1" x14ac:dyDescent="0.25">
      <c r="A578" s="5">
        <v>255</v>
      </c>
      <c r="B578" s="7" t="s">
        <v>506</v>
      </c>
      <c r="C578" s="13" t="s">
        <v>507</v>
      </c>
      <c r="D578" s="153">
        <v>135</v>
      </c>
      <c r="E578" s="153">
        <v>0</v>
      </c>
      <c r="F578" s="153">
        <v>0.05</v>
      </c>
    </row>
    <row r="579" spans="1:6" ht="15" customHeight="1" x14ac:dyDescent="0.25">
      <c r="A579" s="5">
        <v>256</v>
      </c>
      <c r="B579" s="7" t="s">
        <v>508</v>
      </c>
      <c r="C579" s="13" t="s">
        <v>509</v>
      </c>
      <c r="D579" s="153">
        <v>1011</v>
      </c>
      <c r="E579" s="153">
        <v>0.02</v>
      </c>
      <c r="F579" s="153">
        <v>0.37</v>
      </c>
    </row>
    <row r="580" spans="1:6" ht="15" customHeight="1" x14ac:dyDescent="0.25">
      <c r="A580" s="5">
        <v>257</v>
      </c>
      <c r="B580" s="7" t="s">
        <v>510</v>
      </c>
      <c r="C580" s="13" t="s">
        <v>511</v>
      </c>
      <c r="D580" s="153">
        <v>20</v>
      </c>
      <c r="E580" s="153">
        <v>0</v>
      </c>
      <c r="F580" s="153">
        <v>0.01</v>
      </c>
    </row>
    <row r="581" spans="1:6" ht="15" customHeight="1" x14ac:dyDescent="0.25">
      <c r="A581" s="5">
        <v>258</v>
      </c>
      <c r="B581" s="7" t="s">
        <v>512</v>
      </c>
      <c r="C581" s="13" t="s">
        <v>513</v>
      </c>
      <c r="D581" s="153">
        <v>1</v>
      </c>
      <c r="E581" s="153">
        <v>0</v>
      </c>
      <c r="F581" s="153">
        <v>0</v>
      </c>
    </row>
    <row r="582" spans="1:6" ht="15" customHeight="1" x14ac:dyDescent="0.25">
      <c r="A582" s="5">
        <v>259</v>
      </c>
      <c r="B582" s="7" t="s">
        <v>514</v>
      </c>
      <c r="C582" s="13" t="s">
        <v>515</v>
      </c>
      <c r="D582" s="153">
        <v>237</v>
      </c>
      <c r="E582" s="153">
        <v>0</v>
      </c>
      <c r="F582" s="153">
        <v>0.09</v>
      </c>
    </row>
    <row r="583" spans="1:6" ht="15" customHeight="1" x14ac:dyDescent="0.25">
      <c r="A583" s="5">
        <v>260</v>
      </c>
      <c r="B583" s="7" t="s">
        <v>516</v>
      </c>
      <c r="C583" s="13" t="s">
        <v>517</v>
      </c>
      <c r="D583" s="153">
        <v>62</v>
      </c>
      <c r="E583" s="153">
        <v>0</v>
      </c>
      <c r="F583" s="153">
        <v>0.02</v>
      </c>
    </row>
    <row r="584" spans="1:6" ht="15" customHeight="1" x14ac:dyDescent="0.25">
      <c r="A584" s="5">
        <v>261</v>
      </c>
      <c r="B584" s="7" t="s">
        <v>518</v>
      </c>
      <c r="C584" s="13" t="s">
        <v>519</v>
      </c>
      <c r="D584" s="153">
        <v>736</v>
      </c>
      <c r="E584" s="153">
        <v>0.01</v>
      </c>
      <c r="F584" s="153">
        <v>0.27</v>
      </c>
    </row>
    <row r="585" spans="1:6" ht="15" customHeight="1" x14ac:dyDescent="0.25">
      <c r="A585" s="5">
        <v>262</v>
      </c>
      <c r="B585" s="7" t="s">
        <v>520</v>
      </c>
      <c r="C585" s="13" t="s">
        <v>521</v>
      </c>
      <c r="D585" s="153">
        <v>74</v>
      </c>
      <c r="E585" s="153">
        <v>0</v>
      </c>
      <c r="F585" s="153">
        <v>0.03</v>
      </c>
    </row>
    <row r="586" spans="1:6" ht="15" customHeight="1" x14ac:dyDescent="0.25">
      <c r="A586" s="5">
        <v>263</v>
      </c>
      <c r="B586" s="7" t="s">
        <v>524</v>
      </c>
      <c r="C586" s="13" t="s">
        <v>525</v>
      </c>
      <c r="D586" s="153">
        <v>639</v>
      </c>
      <c r="E586" s="153">
        <v>0.01</v>
      </c>
      <c r="F586" s="153">
        <v>0.23</v>
      </c>
    </row>
    <row r="587" spans="1:6" ht="15" customHeight="1" x14ac:dyDescent="0.25">
      <c r="A587" s="5">
        <v>264</v>
      </c>
      <c r="B587" s="7" t="s">
        <v>526</v>
      </c>
      <c r="C587" s="13" t="s">
        <v>527</v>
      </c>
      <c r="D587" s="153">
        <v>293</v>
      </c>
      <c r="E587" s="153">
        <v>0.01</v>
      </c>
      <c r="F587" s="153">
        <v>0.11</v>
      </c>
    </row>
    <row r="588" spans="1:6" ht="15" customHeight="1" x14ac:dyDescent="0.25">
      <c r="A588" s="5">
        <v>265</v>
      </c>
      <c r="B588" s="7" t="s">
        <v>528</v>
      </c>
      <c r="C588" s="13" t="s">
        <v>529</v>
      </c>
      <c r="D588" s="153">
        <v>557</v>
      </c>
      <c r="E588" s="153">
        <v>0.01</v>
      </c>
      <c r="F588" s="153">
        <v>0.2</v>
      </c>
    </row>
    <row r="589" spans="1:6" ht="15" customHeight="1" x14ac:dyDescent="0.25">
      <c r="A589" s="5">
        <v>266</v>
      </c>
      <c r="B589" s="7" t="s">
        <v>530</v>
      </c>
      <c r="C589" s="13" t="s">
        <v>531</v>
      </c>
      <c r="D589" s="153">
        <v>180</v>
      </c>
      <c r="E589" s="153">
        <v>0</v>
      </c>
      <c r="F589" s="153">
        <v>7.0000000000000007E-2</v>
      </c>
    </row>
    <row r="590" spans="1:6" ht="15" customHeight="1" x14ac:dyDescent="0.25">
      <c r="A590" s="3" t="s">
        <v>552</v>
      </c>
      <c r="B590" s="6" t="s">
        <v>876</v>
      </c>
      <c r="C590" s="3" t="s">
        <v>553</v>
      </c>
      <c r="D590" s="4">
        <f>SUM(D591:D594)</f>
        <v>551935</v>
      </c>
      <c r="E590" s="4">
        <f>SUM(E591:E594)</f>
        <v>10.83</v>
      </c>
      <c r="F590" s="4">
        <f>SUM(F591:F594)</f>
        <v>201.5</v>
      </c>
    </row>
    <row r="591" spans="1:6" ht="15" customHeight="1" x14ac:dyDescent="0.25">
      <c r="A591" s="5">
        <v>267</v>
      </c>
      <c r="B591" s="7" t="s">
        <v>532</v>
      </c>
      <c r="C591" s="13" t="s">
        <v>533</v>
      </c>
      <c r="D591" s="153">
        <v>53786</v>
      </c>
      <c r="E591" s="153">
        <v>1.06</v>
      </c>
      <c r="F591" s="153">
        <v>19.64</v>
      </c>
    </row>
    <row r="592" spans="1:6" ht="15" customHeight="1" x14ac:dyDescent="0.25">
      <c r="A592" s="5">
        <v>268</v>
      </c>
      <c r="B592" s="7" t="s">
        <v>534</v>
      </c>
      <c r="C592" s="13" t="s">
        <v>535</v>
      </c>
      <c r="D592" s="153">
        <v>109776</v>
      </c>
      <c r="E592" s="153">
        <v>2.15</v>
      </c>
      <c r="F592" s="153">
        <v>40.08</v>
      </c>
    </row>
    <row r="593" spans="1:6" ht="15" customHeight="1" x14ac:dyDescent="0.25">
      <c r="A593" s="5">
        <v>269</v>
      </c>
      <c r="B593" s="7" t="s">
        <v>536</v>
      </c>
      <c r="C593" s="13" t="s">
        <v>537</v>
      </c>
      <c r="D593" s="153">
        <v>1130</v>
      </c>
      <c r="E593" s="153">
        <v>0.02</v>
      </c>
      <c r="F593" s="153">
        <v>0.41</v>
      </c>
    </row>
    <row r="594" spans="1:6" ht="15" customHeight="1" x14ac:dyDescent="0.25">
      <c r="A594" s="5">
        <v>270</v>
      </c>
      <c r="B594" s="7" t="s">
        <v>538</v>
      </c>
      <c r="C594" s="13" t="s">
        <v>539</v>
      </c>
      <c r="D594" s="153">
        <v>387243</v>
      </c>
      <c r="E594" s="153">
        <v>7.6</v>
      </c>
      <c r="F594" s="153">
        <v>141.37</v>
      </c>
    </row>
    <row r="595" spans="1:6" ht="15" customHeight="1" x14ac:dyDescent="0.25">
      <c r="A595" s="3" t="s">
        <v>564</v>
      </c>
      <c r="B595" s="6" t="s">
        <v>877</v>
      </c>
      <c r="C595" s="3" t="s">
        <v>565</v>
      </c>
      <c r="D595" s="4">
        <f>SUM(D596:D614)</f>
        <v>222958</v>
      </c>
      <c r="E595" s="4">
        <f>SUM(E596:E614)</f>
        <v>4.38</v>
      </c>
      <c r="F595" s="4">
        <f>SUM(F596:F614)</f>
        <v>81.399999999999991</v>
      </c>
    </row>
    <row r="596" spans="1:6" ht="15" customHeight="1" x14ac:dyDescent="0.25">
      <c r="A596" s="5">
        <v>271</v>
      </c>
      <c r="B596" s="7" t="s">
        <v>540</v>
      </c>
      <c r="C596" s="13" t="s">
        <v>541</v>
      </c>
      <c r="D596" s="153">
        <v>1824</v>
      </c>
      <c r="E596" s="153">
        <v>0.04</v>
      </c>
      <c r="F596" s="153">
        <v>0.67</v>
      </c>
    </row>
    <row r="597" spans="1:6" ht="15" customHeight="1" x14ac:dyDescent="0.25">
      <c r="A597" s="5">
        <v>272</v>
      </c>
      <c r="B597" s="7" t="s">
        <v>542</v>
      </c>
      <c r="C597" s="13" t="s">
        <v>543</v>
      </c>
      <c r="D597" s="153">
        <v>5098</v>
      </c>
      <c r="E597" s="153">
        <v>0.1</v>
      </c>
      <c r="F597" s="153">
        <v>1.86</v>
      </c>
    </row>
    <row r="598" spans="1:6" ht="15" customHeight="1" x14ac:dyDescent="0.25">
      <c r="A598" s="5">
        <v>273</v>
      </c>
      <c r="B598" s="7" t="s">
        <v>544</v>
      </c>
      <c r="C598" s="13" t="s">
        <v>545</v>
      </c>
      <c r="D598" s="153">
        <v>4822</v>
      </c>
      <c r="E598" s="153">
        <v>0.09</v>
      </c>
      <c r="F598" s="153">
        <v>1.76</v>
      </c>
    </row>
    <row r="599" spans="1:6" ht="15" customHeight="1" x14ac:dyDescent="0.25">
      <c r="A599" s="5">
        <v>274</v>
      </c>
      <c r="B599" s="7" t="s">
        <v>546</v>
      </c>
      <c r="C599" s="13" t="s">
        <v>547</v>
      </c>
      <c r="D599" s="153">
        <v>19732</v>
      </c>
      <c r="E599" s="153">
        <v>0.39</v>
      </c>
      <c r="F599" s="153">
        <v>7.2</v>
      </c>
    </row>
    <row r="600" spans="1:6" ht="15" customHeight="1" x14ac:dyDescent="0.25">
      <c r="A600" s="5">
        <v>275</v>
      </c>
      <c r="B600" s="7" t="s">
        <v>548</v>
      </c>
      <c r="C600" s="13" t="s">
        <v>549</v>
      </c>
      <c r="D600" s="153">
        <v>45</v>
      </c>
      <c r="E600" s="153">
        <v>0</v>
      </c>
      <c r="F600" s="153">
        <v>0.02</v>
      </c>
    </row>
    <row r="601" spans="1:6" ht="15" customHeight="1" x14ac:dyDescent="0.25">
      <c r="A601" s="5">
        <v>276</v>
      </c>
      <c r="B601" s="7" t="s">
        <v>550</v>
      </c>
      <c r="C601" s="13" t="s">
        <v>551</v>
      </c>
      <c r="D601" s="153">
        <v>19552</v>
      </c>
      <c r="E601" s="153">
        <v>0.38</v>
      </c>
      <c r="F601" s="153">
        <v>7.14</v>
      </c>
    </row>
    <row r="602" spans="1:6" ht="15" customHeight="1" x14ac:dyDescent="0.25">
      <c r="A602" s="5">
        <v>277</v>
      </c>
      <c r="B602" s="7" t="s">
        <v>554</v>
      </c>
      <c r="C602" s="13" t="s">
        <v>555</v>
      </c>
      <c r="D602" s="153">
        <v>1693</v>
      </c>
      <c r="E602" s="153">
        <v>0.03</v>
      </c>
      <c r="F602" s="153">
        <v>0.62</v>
      </c>
    </row>
    <row r="603" spans="1:6" ht="15" customHeight="1" x14ac:dyDescent="0.25">
      <c r="A603" s="5">
        <v>278</v>
      </c>
      <c r="B603" s="7" t="s">
        <v>556</v>
      </c>
      <c r="C603" s="13" t="s">
        <v>557</v>
      </c>
      <c r="D603" s="153">
        <v>1084</v>
      </c>
      <c r="E603" s="153">
        <v>0.02</v>
      </c>
      <c r="F603" s="153">
        <v>0.4</v>
      </c>
    </row>
    <row r="604" spans="1:6" ht="15" customHeight="1" x14ac:dyDescent="0.25">
      <c r="A604" s="5">
        <v>279</v>
      </c>
      <c r="B604" s="7" t="s">
        <v>558</v>
      </c>
      <c r="C604" s="13" t="s">
        <v>559</v>
      </c>
      <c r="D604" s="153">
        <v>352</v>
      </c>
      <c r="E604" s="153">
        <v>0.01</v>
      </c>
      <c r="F604" s="153">
        <v>0.13</v>
      </c>
    </row>
    <row r="605" spans="1:6" ht="15" customHeight="1" x14ac:dyDescent="0.25">
      <c r="A605" s="5">
        <v>280</v>
      </c>
      <c r="B605" s="7" t="s">
        <v>560</v>
      </c>
      <c r="C605" s="13" t="s">
        <v>561</v>
      </c>
      <c r="D605" s="153">
        <v>1292</v>
      </c>
      <c r="E605" s="153">
        <v>0.03</v>
      </c>
      <c r="F605" s="153">
        <v>0.47</v>
      </c>
    </row>
    <row r="606" spans="1:6" ht="15" customHeight="1" x14ac:dyDescent="0.25">
      <c r="A606" s="5">
        <v>281</v>
      </c>
      <c r="B606" s="7" t="s">
        <v>562</v>
      </c>
      <c r="C606" s="13" t="s">
        <v>563</v>
      </c>
      <c r="D606" s="153">
        <v>135365</v>
      </c>
      <c r="E606" s="153">
        <v>2.66</v>
      </c>
      <c r="F606" s="153">
        <v>49.42</v>
      </c>
    </row>
    <row r="607" spans="1:6" ht="15" customHeight="1" x14ac:dyDescent="0.25">
      <c r="A607" s="5">
        <v>282</v>
      </c>
      <c r="B607" s="7" t="s">
        <v>566</v>
      </c>
      <c r="C607" s="13" t="s">
        <v>567</v>
      </c>
      <c r="D607" s="153">
        <v>6892</v>
      </c>
      <c r="E607" s="153">
        <v>0.14000000000000001</v>
      </c>
      <c r="F607" s="153">
        <v>2.52</v>
      </c>
    </row>
    <row r="608" spans="1:6" ht="15" customHeight="1" x14ac:dyDescent="0.25">
      <c r="A608" s="5">
        <v>283</v>
      </c>
      <c r="B608" s="7" t="s">
        <v>568</v>
      </c>
      <c r="C608" s="13" t="s">
        <v>569</v>
      </c>
      <c r="D608" s="153">
        <v>6819</v>
      </c>
      <c r="E608" s="153">
        <v>0.13</v>
      </c>
      <c r="F608" s="153">
        <v>2.4900000000000002</v>
      </c>
    </row>
    <row r="609" spans="1:6" ht="15" customHeight="1" x14ac:dyDescent="0.25">
      <c r="A609" s="5">
        <v>284</v>
      </c>
      <c r="B609" s="7" t="s">
        <v>570</v>
      </c>
      <c r="C609" s="13" t="s">
        <v>571</v>
      </c>
      <c r="D609" s="153">
        <v>522</v>
      </c>
      <c r="E609" s="153">
        <v>0.01</v>
      </c>
      <c r="F609" s="153">
        <v>0.19</v>
      </c>
    </row>
    <row r="610" spans="1:6" ht="15" customHeight="1" x14ac:dyDescent="0.25">
      <c r="A610" s="5">
        <v>285</v>
      </c>
      <c r="B610" s="7" t="s">
        <v>572</v>
      </c>
      <c r="C610" s="13" t="s">
        <v>573</v>
      </c>
      <c r="D610" s="153">
        <v>768</v>
      </c>
      <c r="E610" s="153">
        <v>0.02</v>
      </c>
      <c r="F610" s="153">
        <v>0.28000000000000003</v>
      </c>
    </row>
    <row r="611" spans="1:6" ht="15" customHeight="1" x14ac:dyDescent="0.25">
      <c r="A611" s="5">
        <v>286</v>
      </c>
      <c r="B611" s="7" t="s">
        <v>574</v>
      </c>
      <c r="C611" s="13" t="s">
        <v>575</v>
      </c>
      <c r="D611" s="153">
        <v>38</v>
      </c>
      <c r="E611" s="153">
        <v>0</v>
      </c>
      <c r="F611" s="153">
        <v>0.01</v>
      </c>
    </row>
    <row r="612" spans="1:6" ht="15" customHeight="1" x14ac:dyDescent="0.25">
      <c r="A612" s="5">
        <v>287</v>
      </c>
      <c r="B612" s="7" t="s">
        <v>576</v>
      </c>
      <c r="C612" s="13" t="s">
        <v>577</v>
      </c>
      <c r="D612" s="153">
        <v>13484</v>
      </c>
      <c r="E612" s="153">
        <v>0.26</v>
      </c>
      <c r="F612" s="153">
        <v>4.92</v>
      </c>
    </row>
    <row r="613" spans="1:6" ht="15" customHeight="1" x14ac:dyDescent="0.25">
      <c r="A613" s="5">
        <v>288</v>
      </c>
      <c r="B613" s="7" t="s">
        <v>578</v>
      </c>
      <c r="C613" s="13" t="s">
        <v>579</v>
      </c>
      <c r="D613" s="153">
        <v>1355</v>
      </c>
      <c r="E613" s="153">
        <v>0.03</v>
      </c>
      <c r="F613" s="153">
        <v>0.49</v>
      </c>
    </row>
    <row r="614" spans="1:6" ht="15" customHeight="1" x14ac:dyDescent="0.25">
      <c r="A614" s="5">
        <v>289</v>
      </c>
      <c r="B614" s="7" t="s">
        <v>580</v>
      </c>
      <c r="C614" s="13" t="s">
        <v>581</v>
      </c>
      <c r="D614" s="153">
        <v>2221</v>
      </c>
      <c r="E614" s="153">
        <v>0.04</v>
      </c>
      <c r="F614" s="153">
        <v>0.81</v>
      </c>
    </row>
    <row r="615" spans="1:6" ht="15" customHeight="1" x14ac:dyDescent="0.25">
      <c r="A615" s="3" t="s">
        <v>601</v>
      </c>
      <c r="B615" s="6" t="s">
        <v>878</v>
      </c>
      <c r="C615" s="3" t="s">
        <v>602</v>
      </c>
      <c r="D615" s="4">
        <f>SUM(D616:D624)</f>
        <v>522240</v>
      </c>
      <c r="E615" s="4">
        <f>SUM(E616:E624)</f>
        <v>10.25</v>
      </c>
      <c r="F615" s="4">
        <f>SUM(F616:F624)</f>
        <v>190.66000000000003</v>
      </c>
    </row>
    <row r="616" spans="1:6" ht="15" customHeight="1" x14ac:dyDescent="0.25">
      <c r="A616" s="5">
        <v>290</v>
      </c>
      <c r="B616" s="7" t="s">
        <v>582</v>
      </c>
      <c r="C616" s="13" t="s">
        <v>583</v>
      </c>
      <c r="D616" s="153">
        <v>264734</v>
      </c>
      <c r="E616" s="153">
        <v>5.2</v>
      </c>
      <c r="F616" s="153">
        <v>96.65</v>
      </c>
    </row>
    <row r="617" spans="1:6" ht="15" customHeight="1" x14ac:dyDescent="0.25">
      <c r="A617" s="5">
        <v>291</v>
      </c>
      <c r="B617" s="7" t="s">
        <v>584</v>
      </c>
      <c r="C617" s="13" t="s">
        <v>585</v>
      </c>
      <c r="D617" s="153">
        <v>2302</v>
      </c>
      <c r="E617" s="153">
        <v>0.05</v>
      </c>
      <c r="F617" s="153">
        <v>0.84</v>
      </c>
    </row>
    <row r="618" spans="1:6" ht="15" customHeight="1" x14ac:dyDescent="0.25">
      <c r="A618" s="5">
        <v>292</v>
      </c>
      <c r="B618" s="7" t="s">
        <v>586</v>
      </c>
      <c r="C618" s="13" t="s">
        <v>587</v>
      </c>
      <c r="D618" s="153">
        <v>98270</v>
      </c>
      <c r="E618" s="153">
        <v>1.93</v>
      </c>
      <c r="F618" s="153">
        <v>35.880000000000003</v>
      </c>
    </row>
    <row r="619" spans="1:6" ht="15" customHeight="1" x14ac:dyDescent="0.25">
      <c r="A619" s="5">
        <v>293</v>
      </c>
      <c r="B619" s="7" t="s">
        <v>588</v>
      </c>
      <c r="C619" s="13" t="s">
        <v>589</v>
      </c>
      <c r="D619" s="153">
        <v>89</v>
      </c>
      <c r="E619" s="153">
        <v>0</v>
      </c>
      <c r="F619" s="153">
        <v>0.03</v>
      </c>
    </row>
    <row r="620" spans="1:6" ht="15" customHeight="1" x14ac:dyDescent="0.25">
      <c r="A620" s="5">
        <v>294</v>
      </c>
      <c r="B620" s="7" t="s">
        <v>590</v>
      </c>
      <c r="C620" s="13" t="s">
        <v>591</v>
      </c>
      <c r="D620" s="153">
        <v>1736</v>
      </c>
      <c r="E620" s="153">
        <v>0.03</v>
      </c>
      <c r="F620" s="153">
        <v>0.63</v>
      </c>
    </row>
    <row r="621" spans="1:6" ht="15" customHeight="1" x14ac:dyDescent="0.25">
      <c r="A621" s="5">
        <v>295</v>
      </c>
      <c r="B621" s="7" t="s">
        <v>592</v>
      </c>
      <c r="C621" s="13" t="s">
        <v>593</v>
      </c>
      <c r="D621" s="153">
        <v>4</v>
      </c>
      <c r="E621" s="153">
        <v>0</v>
      </c>
      <c r="F621" s="153">
        <v>0</v>
      </c>
    </row>
    <row r="622" spans="1:6" ht="15" customHeight="1" x14ac:dyDescent="0.25">
      <c r="A622" s="5">
        <v>296</v>
      </c>
      <c r="B622" s="7" t="s">
        <v>594</v>
      </c>
      <c r="C622" s="13" t="s">
        <v>595</v>
      </c>
      <c r="D622" s="153">
        <v>50</v>
      </c>
      <c r="E622" s="153">
        <v>0</v>
      </c>
      <c r="F622" s="153">
        <v>0.02</v>
      </c>
    </row>
    <row r="623" spans="1:6" ht="15" customHeight="1" x14ac:dyDescent="0.25">
      <c r="A623" s="5">
        <v>297</v>
      </c>
      <c r="B623" s="7" t="s">
        <v>596</v>
      </c>
      <c r="C623" s="13" t="s">
        <v>597</v>
      </c>
      <c r="D623" s="153">
        <v>11194</v>
      </c>
      <c r="E623" s="153">
        <v>0.22</v>
      </c>
      <c r="F623" s="153">
        <v>4.09</v>
      </c>
    </row>
    <row r="624" spans="1:6" ht="15" customHeight="1" x14ac:dyDescent="0.25">
      <c r="A624" s="5">
        <v>298</v>
      </c>
      <c r="B624" s="7" t="s">
        <v>598</v>
      </c>
      <c r="C624" s="13" t="s">
        <v>599</v>
      </c>
      <c r="D624" s="153">
        <v>143861</v>
      </c>
      <c r="E624" s="153">
        <v>2.82</v>
      </c>
      <c r="F624" s="153">
        <v>52.52</v>
      </c>
    </row>
    <row r="625" spans="1:6" ht="15" customHeight="1" x14ac:dyDescent="0.25">
      <c r="A625" s="3" t="s">
        <v>620</v>
      </c>
      <c r="B625" s="6" t="s">
        <v>879</v>
      </c>
      <c r="C625" s="6" t="s">
        <v>603</v>
      </c>
      <c r="D625" s="4">
        <f>SUM(D626:D629)</f>
        <v>51009</v>
      </c>
      <c r="E625" s="4">
        <f>SUM(E626:E629)</f>
        <v>1</v>
      </c>
      <c r="F625" s="4">
        <f>SUM(F626:F629)</f>
        <v>18.62</v>
      </c>
    </row>
    <row r="626" spans="1:6" ht="15" customHeight="1" x14ac:dyDescent="0.25">
      <c r="A626" s="175">
        <v>901</v>
      </c>
      <c r="B626" s="170" t="s">
        <v>787</v>
      </c>
      <c r="C626" s="176" t="s">
        <v>772</v>
      </c>
      <c r="D626" s="175">
        <v>2</v>
      </c>
      <c r="E626" s="175">
        <v>0</v>
      </c>
      <c r="F626" s="175">
        <v>0</v>
      </c>
    </row>
    <row r="627" spans="1:6" ht="15" customHeight="1" x14ac:dyDescent="0.25">
      <c r="A627" s="5">
        <v>902</v>
      </c>
      <c r="B627" s="172" t="s">
        <v>786</v>
      </c>
      <c r="C627" s="13" t="s">
        <v>600</v>
      </c>
      <c r="D627" s="153">
        <v>49490</v>
      </c>
      <c r="E627" s="153">
        <v>0.97</v>
      </c>
      <c r="F627" s="153">
        <v>18.07</v>
      </c>
    </row>
    <row r="628" spans="1:6" ht="15" customHeight="1" x14ac:dyDescent="0.25">
      <c r="A628" s="177">
        <v>904</v>
      </c>
      <c r="B628" s="174" t="s">
        <v>785</v>
      </c>
      <c r="C628" s="178" t="s">
        <v>773</v>
      </c>
      <c r="D628" s="179">
        <v>1134</v>
      </c>
      <c r="E628" s="179">
        <v>0.02</v>
      </c>
      <c r="F628" s="179">
        <v>0.41</v>
      </c>
    </row>
    <row r="629" spans="1:6" ht="15" customHeight="1" x14ac:dyDescent="0.25">
      <c r="A629" s="177">
        <v>906</v>
      </c>
      <c r="B629" s="174" t="s">
        <v>783</v>
      </c>
      <c r="C629" s="178" t="s">
        <v>775</v>
      </c>
      <c r="D629" s="179">
        <v>383</v>
      </c>
      <c r="E629" s="179">
        <v>0.01</v>
      </c>
      <c r="F629" s="179">
        <v>0.14000000000000001</v>
      </c>
    </row>
    <row r="630" spans="1:6" ht="20.100000000000001" customHeight="1" x14ac:dyDescent="0.25">
      <c r="A630" s="111"/>
      <c r="B630" s="111" t="s">
        <v>654</v>
      </c>
      <c r="C630" s="111"/>
      <c r="D630" s="114">
        <f>D631+D677+D717+D722+D734+D743+D754+D765+D769+D792+D808+D827+D830+D842+D866+D878+D886+D900+D905+D925+D935</f>
        <v>5014541</v>
      </c>
      <c r="E630" s="115">
        <v>100</v>
      </c>
      <c r="F630" s="114">
        <f>F631+F677+F717+F722+F734+F743+F754+F765+F769+F792+F808+F827+F830+F842+F866+F878+F886+F900+F905+F925+F935</f>
        <v>1933.1499999999999</v>
      </c>
    </row>
    <row r="631" spans="1:6" ht="15" customHeight="1" x14ac:dyDescent="0.25">
      <c r="A631" s="17" t="s">
        <v>0</v>
      </c>
      <c r="B631" s="6" t="s">
        <v>862</v>
      </c>
      <c r="C631" s="3" t="s">
        <v>1</v>
      </c>
      <c r="D631" s="4">
        <f>SUM(D632:D676)</f>
        <v>84552</v>
      </c>
      <c r="E631" s="4">
        <f>SUM(E632:E676)</f>
        <v>1.6400000000000001</v>
      </c>
      <c r="F631" s="4">
        <f>SUM(F632:F676)</f>
        <v>32.559999999999995</v>
      </c>
    </row>
    <row r="632" spans="1:6" ht="15" customHeight="1" x14ac:dyDescent="0.25">
      <c r="A632" s="153">
        <v>3</v>
      </c>
      <c r="B632" s="34" t="s">
        <v>2</v>
      </c>
      <c r="C632" s="34" t="s">
        <v>3</v>
      </c>
      <c r="D632" s="153">
        <v>1860</v>
      </c>
      <c r="E632" s="153">
        <v>0.04</v>
      </c>
      <c r="F632" s="153">
        <v>0.72</v>
      </c>
    </row>
    <row r="633" spans="1:6" ht="15" customHeight="1" x14ac:dyDescent="0.25">
      <c r="A633" s="153">
        <v>4</v>
      </c>
      <c r="B633" s="34" t="s">
        <v>4</v>
      </c>
      <c r="C633" s="34" t="s">
        <v>5</v>
      </c>
      <c r="D633" s="153">
        <v>30</v>
      </c>
      <c r="E633" s="153">
        <v>0</v>
      </c>
      <c r="F633" s="153">
        <v>0.01</v>
      </c>
    </row>
    <row r="634" spans="1:6" ht="15" customHeight="1" x14ac:dyDescent="0.25">
      <c r="A634" s="153">
        <v>5</v>
      </c>
      <c r="B634" s="34" t="s">
        <v>6</v>
      </c>
      <c r="C634" s="34" t="s">
        <v>7</v>
      </c>
      <c r="D634" s="153">
        <v>16571</v>
      </c>
      <c r="E634" s="153">
        <v>0.33</v>
      </c>
      <c r="F634" s="153">
        <v>6.39</v>
      </c>
    </row>
    <row r="635" spans="1:6" ht="15" customHeight="1" x14ac:dyDescent="0.25">
      <c r="A635" s="153">
        <v>6</v>
      </c>
      <c r="B635" s="34" t="s">
        <v>8</v>
      </c>
      <c r="C635" s="34" t="s">
        <v>621</v>
      </c>
      <c r="D635" s="153">
        <v>6669</v>
      </c>
      <c r="E635" s="153">
        <v>0.13</v>
      </c>
      <c r="F635" s="153">
        <v>2.57</v>
      </c>
    </row>
    <row r="636" spans="1:6" ht="15" customHeight="1" x14ac:dyDescent="0.25">
      <c r="A636" s="153">
        <v>7</v>
      </c>
      <c r="B636" s="34" t="s">
        <v>10</v>
      </c>
      <c r="C636" s="34" t="s">
        <v>11</v>
      </c>
      <c r="D636" s="153">
        <v>394</v>
      </c>
      <c r="E636" s="153">
        <v>0.01</v>
      </c>
      <c r="F636" s="153">
        <v>0.15</v>
      </c>
    </row>
    <row r="637" spans="1:6" ht="15" customHeight="1" x14ac:dyDescent="0.25">
      <c r="A637" s="153">
        <v>8</v>
      </c>
      <c r="B637" s="34" t="s">
        <v>12</v>
      </c>
      <c r="C637" s="34" t="s">
        <v>13</v>
      </c>
      <c r="D637" s="153">
        <v>47</v>
      </c>
      <c r="E637" s="153">
        <v>0</v>
      </c>
      <c r="F637" s="153">
        <v>0.02</v>
      </c>
    </row>
    <row r="638" spans="1:6" ht="15" customHeight="1" x14ac:dyDescent="0.25">
      <c r="A638" s="153">
        <v>10</v>
      </c>
      <c r="B638" s="34" t="s">
        <v>14</v>
      </c>
      <c r="C638" s="34" t="s">
        <v>15</v>
      </c>
      <c r="D638" s="153">
        <v>1</v>
      </c>
      <c r="E638" s="153">
        <v>0</v>
      </c>
      <c r="F638" s="153">
        <v>0</v>
      </c>
    </row>
    <row r="639" spans="1:6" ht="15" customHeight="1" x14ac:dyDescent="0.25">
      <c r="A639" s="153">
        <v>15</v>
      </c>
      <c r="B639" s="153" t="s">
        <v>779</v>
      </c>
      <c r="C639" s="34" t="s">
        <v>769</v>
      </c>
      <c r="D639" s="153">
        <v>5</v>
      </c>
      <c r="E639" s="153">
        <v>0</v>
      </c>
      <c r="F639" s="153">
        <v>0</v>
      </c>
    </row>
    <row r="640" spans="1:6" ht="15" customHeight="1" x14ac:dyDescent="0.25">
      <c r="A640" s="153">
        <v>16</v>
      </c>
      <c r="B640" s="34" t="s">
        <v>16</v>
      </c>
      <c r="C640" s="34" t="s">
        <v>17</v>
      </c>
      <c r="D640" s="153">
        <v>2</v>
      </c>
      <c r="E640" s="153">
        <v>0</v>
      </c>
      <c r="F640" s="153">
        <v>0</v>
      </c>
    </row>
    <row r="641" spans="1:6" ht="15" customHeight="1" x14ac:dyDescent="0.25">
      <c r="A641" s="153">
        <v>17</v>
      </c>
      <c r="B641" s="34" t="s">
        <v>18</v>
      </c>
      <c r="C641" s="34" t="s">
        <v>19</v>
      </c>
      <c r="D641" s="153">
        <v>142</v>
      </c>
      <c r="E641" s="153">
        <v>0</v>
      </c>
      <c r="F641" s="153">
        <v>0.05</v>
      </c>
    </row>
    <row r="642" spans="1:6" ht="15" customHeight="1" x14ac:dyDescent="0.25">
      <c r="A642" s="153">
        <v>18</v>
      </c>
      <c r="B642" s="34" t="s">
        <v>20</v>
      </c>
      <c r="C642" s="34" t="s">
        <v>21</v>
      </c>
      <c r="D642" s="153">
        <v>1041</v>
      </c>
      <c r="E642" s="153">
        <v>0.02</v>
      </c>
      <c r="F642" s="153">
        <v>0.4</v>
      </c>
    </row>
    <row r="643" spans="1:6" ht="15" customHeight="1" x14ac:dyDescent="0.25">
      <c r="A643" s="153">
        <v>19</v>
      </c>
      <c r="B643" s="153" t="s">
        <v>780</v>
      </c>
      <c r="C643" s="153" t="s">
        <v>770</v>
      </c>
      <c r="D643" s="153">
        <v>11</v>
      </c>
      <c r="E643" s="153">
        <v>0</v>
      </c>
      <c r="F643" s="153">
        <v>0</v>
      </c>
    </row>
    <row r="644" spans="1:6" ht="15" customHeight="1" x14ac:dyDescent="0.25">
      <c r="A644" s="153">
        <v>20</v>
      </c>
      <c r="B644" s="34" t="s">
        <v>22</v>
      </c>
      <c r="C644" s="34" t="s">
        <v>23</v>
      </c>
      <c r="D644" s="153">
        <v>12</v>
      </c>
      <c r="E644" s="153">
        <v>0</v>
      </c>
      <c r="F644" s="153">
        <v>0</v>
      </c>
    </row>
    <row r="645" spans="1:6" ht="15" customHeight="1" x14ac:dyDescent="0.25">
      <c r="A645" s="153">
        <v>21</v>
      </c>
      <c r="B645" s="34" t="s">
        <v>24</v>
      </c>
      <c r="C645" s="34" t="s">
        <v>25</v>
      </c>
      <c r="D645" s="153">
        <v>17</v>
      </c>
      <c r="E645" s="153">
        <v>0</v>
      </c>
      <c r="F645" s="153">
        <v>0.01</v>
      </c>
    </row>
    <row r="646" spans="1:6" ht="15" customHeight="1" x14ac:dyDescent="0.25">
      <c r="A646" s="153">
        <v>22</v>
      </c>
      <c r="B646" s="34" t="s">
        <v>26</v>
      </c>
      <c r="C646" s="34" t="s">
        <v>27</v>
      </c>
      <c r="D646" s="153">
        <v>2</v>
      </c>
      <c r="E646" s="153">
        <v>0</v>
      </c>
      <c r="F646" s="153">
        <v>0</v>
      </c>
    </row>
    <row r="647" spans="1:6" ht="15" customHeight="1" x14ac:dyDescent="0.25">
      <c r="A647" s="153">
        <v>23</v>
      </c>
      <c r="B647" s="34" t="s">
        <v>28</v>
      </c>
      <c r="C647" s="34" t="s">
        <v>622</v>
      </c>
      <c r="D647" s="153">
        <v>25</v>
      </c>
      <c r="E647" s="153">
        <v>0</v>
      </c>
      <c r="F647" s="153">
        <v>0.01</v>
      </c>
    </row>
    <row r="648" spans="1:6" ht="15" customHeight="1" x14ac:dyDescent="0.25">
      <c r="A648" s="153">
        <v>24</v>
      </c>
      <c r="B648" s="34" t="s">
        <v>30</v>
      </c>
      <c r="C648" s="34" t="s">
        <v>31</v>
      </c>
      <c r="D648" s="153">
        <v>219</v>
      </c>
      <c r="E648" s="153">
        <v>0</v>
      </c>
      <c r="F648" s="153">
        <v>0.08</v>
      </c>
    </row>
    <row r="649" spans="1:6" ht="15" customHeight="1" x14ac:dyDescent="0.25">
      <c r="A649" s="153">
        <v>25</v>
      </c>
      <c r="B649" s="34" t="s">
        <v>32</v>
      </c>
      <c r="C649" s="34" t="s">
        <v>33</v>
      </c>
      <c r="D649" s="153">
        <v>51</v>
      </c>
      <c r="E649" s="153">
        <v>0</v>
      </c>
      <c r="F649" s="153">
        <v>0.02</v>
      </c>
    </row>
    <row r="650" spans="1:6" ht="15" customHeight="1" x14ac:dyDescent="0.25">
      <c r="A650" s="153">
        <v>26</v>
      </c>
      <c r="B650" s="153" t="s">
        <v>781</v>
      </c>
      <c r="C650" s="153" t="s">
        <v>771</v>
      </c>
      <c r="D650" s="153">
        <v>1</v>
      </c>
      <c r="E650" s="153">
        <v>0</v>
      </c>
      <c r="F650" s="153">
        <v>0</v>
      </c>
    </row>
    <row r="651" spans="1:6" ht="15" customHeight="1" x14ac:dyDescent="0.25">
      <c r="A651" s="153">
        <v>28</v>
      </c>
      <c r="B651" s="34" t="s">
        <v>34</v>
      </c>
      <c r="C651" s="34" t="s">
        <v>35</v>
      </c>
      <c r="D651" s="153">
        <v>3</v>
      </c>
      <c r="E651" s="153">
        <v>0</v>
      </c>
      <c r="F651" s="153">
        <v>0</v>
      </c>
    </row>
    <row r="652" spans="1:6" ht="15" customHeight="1" x14ac:dyDescent="0.25">
      <c r="A652" s="153">
        <v>30</v>
      </c>
      <c r="B652" s="34" t="s">
        <v>36</v>
      </c>
      <c r="C652" s="34" t="s">
        <v>37</v>
      </c>
      <c r="D652" s="153">
        <v>19</v>
      </c>
      <c r="E652" s="153">
        <v>0</v>
      </c>
      <c r="F652" s="153">
        <v>0.01</v>
      </c>
    </row>
    <row r="653" spans="1:6" ht="15" customHeight="1" x14ac:dyDescent="0.25">
      <c r="A653" s="153">
        <v>32</v>
      </c>
      <c r="B653" s="34" t="s">
        <v>38</v>
      </c>
      <c r="C653" s="34" t="s">
        <v>39</v>
      </c>
      <c r="D653" s="153">
        <v>63</v>
      </c>
      <c r="E653" s="153">
        <v>0</v>
      </c>
      <c r="F653" s="153">
        <v>0.02</v>
      </c>
    </row>
    <row r="654" spans="1:6" ht="15" customHeight="1" x14ac:dyDescent="0.25">
      <c r="A654" s="153">
        <v>33</v>
      </c>
      <c r="B654" s="34" t="s">
        <v>40</v>
      </c>
      <c r="C654" s="34" t="s">
        <v>41</v>
      </c>
      <c r="D654" s="153">
        <v>1741</v>
      </c>
      <c r="E654" s="153">
        <v>0.03</v>
      </c>
      <c r="F654" s="153">
        <v>0.67</v>
      </c>
    </row>
    <row r="655" spans="1:6" ht="15" customHeight="1" x14ac:dyDescent="0.25">
      <c r="A655" s="153">
        <v>34</v>
      </c>
      <c r="B655" s="34" t="s">
        <v>42</v>
      </c>
      <c r="C655" s="34" t="s">
        <v>43</v>
      </c>
      <c r="D655" s="153">
        <v>7743</v>
      </c>
      <c r="E655" s="153">
        <v>0.15</v>
      </c>
      <c r="F655" s="153">
        <v>2.99</v>
      </c>
    </row>
    <row r="656" spans="1:6" ht="15" customHeight="1" x14ac:dyDescent="0.25">
      <c r="A656" s="153">
        <v>35</v>
      </c>
      <c r="B656" s="34" t="s">
        <v>44</v>
      </c>
      <c r="C656" s="34" t="s">
        <v>45</v>
      </c>
      <c r="D656" s="153">
        <v>62</v>
      </c>
      <c r="E656" s="153">
        <v>0</v>
      </c>
      <c r="F656" s="153">
        <v>0.02</v>
      </c>
    </row>
    <row r="657" spans="1:6" ht="15" customHeight="1" x14ac:dyDescent="0.25">
      <c r="A657" s="153">
        <v>36</v>
      </c>
      <c r="B657" s="34" t="s">
        <v>46</v>
      </c>
      <c r="C657" s="34" t="s">
        <v>47</v>
      </c>
      <c r="D657" s="153">
        <v>9</v>
      </c>
      <c r="E657" s="153">
        <v>0</v>
      </c>
      <c r="F657" s="153">
        <v>0</v>
      </c>
    </row>
    <row r="658" spans="1:6" ht="15" customHeight="1" x14ac:dyDescent="0.25">
      <c r="A658" s="153">
        <v>37</v>
      </c>
      <c r="B658" s="34" t="s">
        <v>48</v>
      </c>
      <c r="C658" s="34" t="s">
        <v>49</v>
      </c>
      <c r="D658" s="153">
        <v>110</v>
      </c>
      <c r="E658" s="153">
        <v>0</v>
      </c>
      <c r="F658" s="153">
        <v>0.04</v>
      </c>
    </row>
    <row r="659" spans="1:6" ht="15" customHeight="1" x14ac:dyDescent="0.25">
      <c r="A659" s="153">
        <v>38</v>
      </c>
      <c r="B659" s="34" t="s">
        <v>50</v>
      </c>
      <c r="C659" s="34" t="s">
        <v>51</v>
      </c>
      <c r="D659" s="153">
        <v>1193</v>
      </c>
      <c r="E659" s="153">
        <v>0.02</v>
      </c>
      <c r="F659" s="153">
        <v>0.46</v>
      </c>
    </row>
    <row r="660" spans="1:6" ht="15" customHeight="1" x14ac:dyDescent="0.25">
      <c r="A660" s="153">
        <v>39</v>
      </c>
      <c r="B660" s="34" t="s">
        <v>52</v>
      </c>
      <c r="C660" s="34" t="s">
        <v>53</v>
      </c>
      <c r="D660" s="153">
        <v>57</v>
      </c>
      <c r="E660" s="153">
        <v>0</v>
      </c>
      <c r="F660" s="153">
        <v>0.02</v>
      </c>
    </row>
    <row r="661" spans="1:6" ht="15" customHeight="1" x14ac:dyDescent="0.25">
      <c r="A661" s="153">
        <v>40</v>
      </c>
      <c r="B661" s="34" t="s">
        <v>54</v>
      </c>
      <c r="C661" s="34" t="s">
        <v>55</v>
      </c>
      <c r="D661" s="153">
        <v>56</v>
      </c>
      <c r="E661" s="153">
        <v>0</v>
      </c>
      <c r="F661" s="153">
        <v>0.02</v>
      </c>
    </row>
    <row r="662" spans="1:6" ht="15" customHeight="1" x14ac:dyDescent="0.25">
      <c r="A662" s="153">
        <v>41</v>
      </c>
      <c r="B662" s="34" t="s">
        <v>56</v>
      </c>
      <c r="C662" s="34" t="s">
        <v>57</v>
      </c>
      <c r="D662" s="153">
        <v>29664</v>
      </c>
      <c r="E662" s="153">
        <v>0.59</v>
      </c>
      <c r="F662" s="153">
        <v>11.44</v>
      </c>
    </row>
    <row r="663" spans="1:6" ht="15" customHeight="1" x14ac:dyDescent="0.25">
      <c r="A663" s="153">
        <v>42</v>
      </c>
      <c r="B663" s="34" t="s">
        <v>58</v>
      </c>
      <c r="C663" s="34" t="s">
        <v>59</v>
      </c>
      <c r="D663" s="153">
        <v>10780</v>
      </c>
      <c r="E663" s="153">
        <v>0.21</v>
      </c>
      <c r="F663" s="153">
        <v>4.16</v>
      </c>
    </row>
    <row r="664" spans="1:6" ht="15" customHeight="1" x14ac:dyDescent="0.25">
      <c r="A664" s="153">
        <v>43</v>
      </c>
      <c r="B664" s="34" t="s">
        <v>60</v>
      </c>
      <c r="C664" s="34" t="s">
        <v>61</v>
      </c>
      <c r="D664" s="153">
        <v>6</v>
      </c>
      <c r="E664" s="153">
        <v>0</v>
      </c>
      <c r="F664" s="153">
        <v>0</v>
      </c>
    </row>
    <row r="665" spans="1:6" ht="15" customHeight="1" x14ac:dyDescent="0.25">
      <c r="A665" s="153">
        <v>44</v>
      </c>
      <c r="B665" s="153" t="s">
        <v>62</v>
      </c>
      <c r="C665" s="153" t="s">
        <v>63</v>
      </c>
      <c r="D665" s="153">
        <v>1</v>
      </c>
      <c r="E665" s="153">
        <v>0</v>
      </c>
      <c r="F665" s="153">
        <v>0</v>
      </c>
    </row>
    <row r="666" spans="1:6" ht="15" customHeight="1" x14ac:dyDescent="0.25">
      <c r="A666" s="153">
        <v>45</v>
      </c>
      <c r="B666" s="34" t="s">
        <v>64</v>
      </c>
      <c r="C666" s="34" t="s">
        <v>623</v>
      </c>
      <c r="D666" s="153">
        <v>1</v>
      </c>
      <c r="E666" s="153">
        <v>0</v>
      </c>
      <c r="F666" s="153">
        <v>0</v>
      </c>
    </row>
    <row r="667" spans="1:6" ht="15" customHeight="1" x14ac:dyDescent="0.25">
      <c r="A667" s="153">
        <v>46</v>
      </c>
      <c r="B667" s="153" t="s">
        <v>66</v>
      </c>
      <c r="C667" s="153" t="s">
        <v>67</v>
      </c>
      <c r="D667" s="153">
        <v>9</v>
      </c>
      <c r="E667" s="153">
        <v>0</v>
      </c>
      <c r="F667" s="153">
        <v>0</v>
      </c>
    </row>
    <row r="668" spans="1:6" ht="15" customHeight="1" x14ac:dyDescent="0.25">
      <c r="A668" s="153">
        <v>47</v>
      </c>
      <c r="B668" s="34" t="s">
        <v>68</v>
      </c>
      <c r="C668" s="34" t="s">
        <v>69</v>
      </c>
      <c r="D668" s="153">
        <v>4</v>
      </c>
      <c r="E668" s="153">
        <v>0</v>
      </c>
      <c r="F668" s="153">
        <v>0</v>
      </c>
    </row>
    <row r="669" spans="1:6" ht="15" customHeight="1" x14ac:dyDescent="0.25">
      <c r="A669" s="153">
        <v>48</v>
      </c>
      <c r="B669" s="34" t="s">
        <v>70</v>
      </c>
      <c r="C669" s="34" t="s">
        <v>71</v>
      </c>
      <c r="D669" s="153">
        <v>179</v>
      </c>
      <c r="E669" s="153">
        <v>0</v>
      </c>
      <c r="F669" s="153">
        <v>7.0000000000000007E-2</v>
      </c>
    </row>
    <row r="670" spans="1:6" ht="15" customHeight="1" x14ac:dyDescent="0.25">
      <c r="A670" s="153">
        <v>50</v>
      </c>
      <c r="B670" s="34" t="s">
        <v>72</v>
      </c>
      <c r="C670" s="34" t="s">
        <v>73</v>
      </c>
      <c r="D670" s="153">
        <v>2</v>
      </c>
      <c r="E670" s="153">
        <v>0</v>
      </c>
      <c r="F670" s="153">
        <v>0</v>
      </c>
    </row>
    <row r="671" spans="1:6" ht="15" customHeight="1" x14ac:dyDescent="0.25">
      <c r="A671" s="153">
        <v>51</v>
      </c>
      <c r="B671" s="153" t="s">
        <v>624</v>
      </c>
      <c r="C671" s="153" t="s">
        <v>625</v>
      </c>
      <c r="D671" s="153">
        <v>1</v>
      </c>
      <c r="E671" s="153">
        <v>0</v>
      </c>
      <c r="F671" s="153">
        <v>0</v>
      </c>
    </row>
    <row r="672" spans="1:6" ht="15" customHeight="1" x14ac:dyDescent="0.25">
      <c r="A672" s="153">
        <v>52</v>
      </c>
      <c r="B672" s="153" t="s">
        <v>74</v>
      </c>
      <c r="C672" s="153" t="s">
        <v>75</v>
      </c>
      <c r="D672" s="153">
        <v>1</v>
      </c>
      <c r="E672" s="153">
        <v>0</v>
      </c>
      <c r="F672" s="153">
        <v>0</v>
      </c>
    </row>
    <row r="673" spans="1:6" ht="15" customHeight="1" x14ac:dyDescent="0.25">
      <c r="A673" s="153">
        <v>53</v>
      </c>
      <c r="B673" s="34" t="s">
        <v>76</v>
      </c>
      <c r="C673" s="34" t="s">
        <v>77</v>
      </c>
      <c r="D673" s="153">
        <v>372</v>
      </c>
      <c r="E673" s="153">
        <v>0.01</v>
      </c>
      <c r="F673" s="153">
        <v>0.14000000000000001</v>
      </c>
    </row>
    <row r="674" spans="1:6" ht="15" customHeight="1" x14ac:dyDescent="0.25">
      <c r="A674" s="153">
        <v>54</v>
      </c>
      <c r="B674" s="34" t="s">
        <v>78</v>
      </c>
      <c r="C674" s="34" t="s">
        <v>79</v>
      </c>
      <c r="D674" s="153">
        <v>164</v>
      </c>
      <c r="E674" s="153">
        <v>0</v>
      </c>
      <c r="F674" s="153">
        <v>0.06</v>
      </c>
    </row>
    <row r="675" spans="1:6" ht="15" customHeight="1" x14ac:dyDescent="0.25">
      <c r="A675" s="153">
        <v>55</v>
      </c>
      <c r="B675" s="34" t="s">
        <v>80</v>
      </c>
      <c r="C675" s="34" t="s">
        <v>81</v>
      </c>
      <c r="D675" s="153">
        <v>7</v>
      </c>
      <c r="E675" s="153">
        <v>0</v>
      </c>
      <c r="F675" s="153">
        <v>0</v>
      </c>
    </row>
    <row r="676" spans="1:6" ht="15" customHeight="1" x14ac:dyDescent="0.25">
      <c r="A676" s="153">
        <v>57</v>
      </c>
      <c r="B676" s="34" t="s">
        <v>82</v>
      </c>
      <c r="C676" s="34" t="s">
        <v>83</v>
      </c>
      <c r="D676" s="153">
        <v>5205</v>
      </c>
      <c r="E676" s="153">
        <v>0.1</v>
      </c>
      <c r="F676" s="153">
        <v>2.0099999999999998</v>
      </c>
    </row>
    <row r="677" spans="1:6" ht="15" customHeight="1" x14ac:dyDescent="0.25">
      <c r="A677" s="3" t="s">
        <v>84</v>
      </c>
      <c r="B677" s="6" t="s">
        <v>863</v>
      </c>
      <c r="C677" s="3" t="s">
        <v>85</v>
      </c>
      <c r="D677" s="4">
        <f>SUM(D678:D716)</f>
        <v>89262</v>
      </c>
      <c r="E677" s="4">
        <f>SUM(E678:E716)</f>
        <v>1.79</v>
      </c>
      <c r="F677" s="4">
        <f>SUM(F678:F716)</f>
        <v>34.42</v>
      </c>
    </row>
    <row r="678" spans="1:6" ht="15" customHeight="1" x14ac:dyDescent="0.25">
      <c r="A678" s="153">
        <v>58</v>
      </c>
      <c r="B678" s="34" t="s">
        <v>86</v>
      </c>
      <c r="C678" s="34" t="s">
        <v>87</v>
      </c>
      <c r="D678" s="153">
        <v>902</v>
      </c>
      <c r="E678" s="153">
        <v>0.02</v>
      </c>
      <c r="F678" s="153">
        <v>0.35</v>
      </c>
    </row>
    <row r="679" spans="1:6" ht="15" customHeight="1" x14ac:dyDescent="0.25">
      <c r="A679" s="153">
        <v>59</v>
      </c>
      <c r="B679" s="34" t="s">
        <v>88</v>
      </c>
      <c r="C679" s="34" t="s">
        <v>89</v>
      </c>
      <c r="D679" s="153">
        <v>329</v>
      </c>
      <c r="E679" s="153">
        <v>0.01</v>
      </c>
      <c r="F679" s="153">
        <v>0.13</v>
      </c>
    </row>
    <row r="680" spans="1:6" ht="15" customHeight="1" x14ac:dyDescent="0.25">
      <c r="A680" s="153">
        <v>60</v>
      </c>
      <c r="B680" s="34" t="s">
        <v>90</v>
      </c>
      <c r="C680" s="34" t="s">
        <v>91</v>
      </c>
      <c r="D680" s="153">
        <v>987</v>
      </c>
      <c r="E680" s="153">
        <v>0.02</v>
      </c>
      <c r="F680" s="153">
        <v>0.38</v>
      </c>
    </row>
    <row r="681" spans="1:6" ht="15" customHeight="1" x14ac:dyDescent="0.25">
      <c r="A681" s="153">
        <v>61</v>
      </c>
      <c r="B681" s="34" t="s">
        <v>92</v>
      </c>
      <c r="C681" s="34" t="s">
        <v>93</v>
      </c>
      <c r="D681" s="153">
        <v>3543</v>
      </c>
      <c r="E681" s="153">
        <v>7.0000000000000007E-2</v>
      </c>
      <c r="F681" s="153">
        <v>1.37</v>
      </c>
    </row>
    <row r="682" spans="1:6" ht="15" customHeight="1" x14ac:dyDescent="0.25">
      <c r="A682" s="153">
        <v>62</v>
      </c>
      <c r="B682" s="34" t="s">
        <v>94</v>
      </c>
      <c r="C682" s="34" t="s">
        <v>95</v>
      </c>
      <c r="D682" s="153">
        <v>3424</v>
      </c>
      <c r="E682" s="153">
        <v>7.0000000000000007E-2</v>
      </c>
      <c r="F682" s="153">
        <v>1.32</v>
      </c>
    </row>
    <row r="683" spans="1:6" ht="15" customHeight="1" x14ac:dyDescent="0.25">
      <c r="A683" s="153">
        <v>63</v>
      </c>
      <c r="B683" s="34" t="s">
        <v>96</v>
      </c>
      <c r="C683" s="34" t="s">
        <v>97</v>
      </c>
      <c r="D683" s="153">
        <v>541</v>
      </c>
      <c r="E683" s="153">
        <v>0.01</v>
      </c>
      <c r="F683" s="153">
        <v>0.21</v>
      </c>
    </row>
    <row r="684" spans="1:6" ht="15" customHeight="1" x14ac:dyDescent="0.25">
      <c r="A684" s="153">
        <v>64</v>
      </c>
      <c r="B684" s="34" t="s">
        <v>98</v>
      </c>
      <c r="C684" s="34" t="s">
        <v>99</v>
      </c>
      <c r="D684" s="153">
        <v>868</v>
      </c>
      <c r="E684" s="153">
        <v>0.02</v>
      </c>
      <c r="F684" s="153">
        <v>0.33</v>
      </c>
    </row>
    <row r="685" spans="1:6" ht="15" customHeight="1" x14ac:dyDescent="0.25">
      <c r="A685" s="153">
        <v>65</v>
      </c>
      <c r="B685" s="34" t="s">
        <v>100</v>
      </c>
      <c r="C685" s="34" t="s">
        <v>101</v>
      </c>
      <c r="D685" s="153">
        <v>478</v>
      </c>
      <c r="E685" s="153">
        <v>0.01</v>
      </c>
      <c r="F685" s="153">
        <v>0.18</v>
      </c>
    </row>
    <row r="686" spans="1:6" ht="15" customHeight="1" x14ac:dyDescent="0.25">
      <c r="A686" s="153">
        <v>66</v>
      </c>
      <c r="B686" s="34" t="s">
        <v>102</v>
      </c>
      <c r="C686" s="34" t="s">
        <v>103</v>
      </c>
      <c r="D686" s="153">
        <v>969</v>
      </c>
      <c r="E686" s="153">
        <v>0.02</v>
      </c>
      <c r="F686" s="153">
        <v>0.37</v>
      </c>
    </row>
    <row r="687" spans="1:6" ht="15" customHeight="1" x14ac:dyDescent="0.25">
      <c r="A687" s="153">
        <v>67</v>
      </c>
      <c r="B687" s="34" t="s">
        <v>104</v>
      </c>
      <c r="C687" s="34" t="s">
        <v>105</v>
      </c>
      <c r="D687" s="153">
        <v>4211</v>
      </c>
      <c r="E687" s="153">
        <v>0.08</v>
      </c>
      <c r="F687" s="153">
        <v>1.62</v>
      </c>
    </row>
    <row r="688" spans="1:6" ht="15" customHeight="1" x14ac:dyDescent="0.25">
      <c r="A688" s="153">
        <v>68</v>
      </c>
      <c r="B688" s="34" t="s">
        <v>106</v>
      </c>
      <c r="C688" s="34" t="s">
        <v>107</v>
      </c>
      <c r="D688" s="153">
        <v>369</v>
      </c>
      <c r="E688" s="153">
        <v>0.01</v>
      </c>
      <c r="F688" s="153">
        <v>0.14000000000000001</v>
      </c>
    </row>
    <row r="689" spans="1:6" ht="15" customHeight="1" x14ac:dyDescent="0.25">
      <c r="A689" s="153">
        <v>69</v>
      </c>
      <c r="B689" s="34" t="s">
        <v>108</v>
      </c>
      <c r="C689" s="34" t="s">
        <v>109</v>
      </c>
      <c r="D689" s="153">
        <v>425</v>
      </c>
      <c r="E689" s="153">
        <v>0.01</v>
      </c>
      <c r="F689" s="153">
        <v>0.16</v>
      </c>
    </row>
    <row r="690" spans="1:6" ht="15" customHeight="1" x14ac:dyDescent="0.25">
      <c r="A690" s="153">
        <v>70</v>
      </c>
      <c r="B690" s="34" t="s">
        <v>110</v>
      </c>
      <c r="C690" s="34" t="s">
        <v>111</v>
      </c>
      <c r="D690" s="153">
        <v>1187</v>
      </c>
      <c r="E690" s="153">
        <v>0.02</v>
      </c>
      <c r="F690" s="153">
        <v>0.46</v>
      </c>
    </row>
    <row r="691" spans="1:6" ht="15" customHeight="1" x14ac:dyDescent="0.25">
      <c r="A691" s="153">
        <v>71</v>
      </c>
      <c r="B691" s="34" t="s">
        <v>112</v>
      </c>
      <c r="C691" s="34" t="s">
        <v>113</v>
      </c>
      <c r="D691" s="153">
        <v>2338</v>
      </c>
      <c r="E691" s="153">
        <v>0.05</v>
      </c>
      <c r="F691" s="153">
        <v>0.9</v>
      </c>
    </row>
    <row r="692" spans="1:6" ht="15" customHeight="1" x14ac:dyDescent="0.25">
      <c r="A692" s="153">
        <v>72</v>
      </c>
      <c r="B692" s="34" t="s">
        <v>114</v>
      </c>
      <c r="C692" s="34" t="s">
        <v>115</v>
      </c>
      <c r="D692" s="153">
        <v>458</v>
      </c>
      <c r="E692" s="153">
        <v>0.01</v>
      </c>
      <c r="F692" s="153">
        <v>0.18</v>
      </c>
    </row>
    <row r="693" spans="1:6" ht="15" customHeight="1" x14ac:dyDescent="0.25">
      <c r="A693" s="153">
        <v>73</v>
      </c>
      <c r="B693" s="34" t="s">
        <v>116</v>
      </c>
      <c r="C693" s="34" t="s">
        <v>117</v>
      </c>
      <c r="D693" s="153">
        <v>10611</v>
      </c>
      <c r="E693" s="153">
        <v>0.21</v>
      </c>
      <c r="F693" s="153">
        <v>4.09</v>
      </c>
    </row>
    <row r="694" spans="1:6" ht="15" customHeight="1" x14ac:dyDescent="0.25">
      <c r="A694" s="153">
        <v>74</v>
      </c>
      <c r="B694" s="34" t="s">
        <v>118</v>
      </c>
      <c r="C694" s="34" t="s">
        <v>119</v>
      </c>
      <c r="D694" s="153">
        <v>1304</v>
      </c>
      <c r="E694" s="153">
        <v>0.03</v>
      </c>
      <c r="F694" s="153">
        <v>0.5</v>
      </c>
    </row>
    <row r="695" spans="1:6" ht="15" customHeight="1" x14ac:dyDescent="0.25">
      <c r="A695" s="153">
        <v>75</v>
      </c>
      <c r="B695" s="34" t="s">
        <v>120</v>
      </c>
      <c r="C695" s="34" t="s">
        <v>121</v>
      </c>
      <c r="D695" s="153">
        <v>1042</v>
      </c>
      <c r="E695" s="153">
        <v>0.02</v>
      </c>
      <c r="F695" s="153">
        <v>0.4</v>
      </c>
    </row>
    <row r="696" spans="1:6" ht="15" customHeight="1" x14ac:dyDescent="0.25">
      <c r="A696" s="153">
        <v>76</v>
      </c>
      <c r="B696" s="34" t="s">
        <v>122</v>
      </c>
      <c r="C696" s="34" t="s">
        <v>123</v>
      </c>
      <c r="D696" s="153">
        <v>895</v>
      </c>
      <c r="E696" s="153">
        <v>0.02</v>
      </c>
      <c r="F696" s="153">
        <v>0.35</v>
      </c>
    </row>
    <row r="697" spans="1:6" ht="15" customHeight="1" x14ac:dyDescent="0.25">
      <c r="A697" s="153">
        <v>77</v>
      </c>
      <c r="B697" s="34" t="s">
        <v>124</v>
      </c>
      <c r="C697" s="34" t="s">
        <v>125</v>
      </c>
      <c r="D697" s="153">
        <v>3887</v>
      </c>
      <c r="E697" s="153">
        <v>0.08</v>
      </c>
      <c r="F697" s="153">
        <v>1.5</v>
      </c>
    </row>
    <row r="698" spans="1:6" ht="15" customHeight="1" x14ac:dyDescent="0.25">
      <c r="A698" s="153">
        <v>78</v>
      </c>
      <c r="B698" s="34" t="s">
        <v>126</v>
      </c>
      <c r="C698" s="34" t="s">
        <v>127</v>
      </c>
      <c r="D698" s="153">
        <v>624</v>
      </c>
      <c r="E698" s="153">
        <v>0.01</v>
      </c>
      <c r="F698" s="153">
        <v>0.24</v>
      </c>
    </row>
    <row r="699" spans="1:6" ht="15" customHeight="1" x14ac:dyDescent="0.25">
      <c r="A699" s="153">
        <v>79</v>
      </c>
      <c r="B699" s="34" t="s">
        <v>128</v>
      </c>
      <c r="C699" s="34" t="s">
        <v>129</v>
      </c>
      <c r="D699" s="153">
        <v>2319</v>
      </c>
      <c r="E699" s="153">
        <v>0.05</v>
      </c>
      <c r="F699" s="153">
        <v>0.89</v>
      </c>
    </row>
    <row r="700" spans="1:6" ht="15" customHeight="1" x14ac:dyDescent="0.25">
      <c r="A700" s="153">
        <v>80</v>
      </c>
      <c r="B700" s="34" t="s">
        <v>130</v>
      </c>
      <c r="C700" s="34" t="s">
        <v>131</v>
      </c>
      <c r="D700" s="153">
        <v>1207</v>
      </c>
      <c r="E700" s="153">
        <v>0.02</v>
      </c>
      <c r="F700" s="153">
        <v>0.47</v>
      </c>
    </row>
    <row r="701" spans="1:6" ht="15" customHeight="1" x14ac:dyDescent="0.25">
      <c r="A701" s="153">
        <v>81</v>
      </c>
      <c r="B701" s="34" t="s">
        <v>132</v>
      </c>
      <c r="C701" s="34" t="s">
        <v>133</v>
      </c>
      <c r="D701" s="153">
        <v>178</v>
      </c>
      <c r="E701" s="153">
        <v>0</v>
      </c>
      <c r="F701" s="153">
        <v>7.0000000000000007E-2</v>
      </c>
    </row>
    <row r="702" spans="1:6" ht="15" customHeight="1" x14ac:dyDescent="0.25">
      <c r="A702" s="153">
        <v>82</v>
      </c>
      <c r="B702" s="34" t="s">
        <v>134</v>
      </c>
      <c r="C702" s="34" t="s">
        <v>135</v>
      </c>
      <c r="D702" s="153">
        <v>639</v>
      </c>
      <c r="E702" s="153">
        <v>0.01</v>
      </c>
      <c r="F702" s="153">
        <v>0.25</v>
      </c>
    </row>
    <row r="703" spans="1:6" ht="15" customHeight="1" x14ac:dyDescent="0.25">
      <c r="A703" s="153">
        <v>83</v>
      </c>
      <c r="B703" s="34" t="s">
        <v>136</v>
      </c>
      <c r="C703" s="34" t="s">
        <v>137</v>
      </c>
      <c r="D703" s="153">
        <v>149</v>
      </c>
      <c r="E703" s="153">
        <v>0</v>
      </c>
      <c r="F703" s="153">
        <v>0.06</v>
      </c>
    </row>
    <row r="704" spans="1:6" ht="15" customHeight="1" x14ac:dyDescent="0.25">
      <c r="A704" s="153">
        <v>84</v>
      </c>
      <c r="B704" s="34" t="s">
        <v>138</v>
      </c>
      <c r="C704" s="34" t="s">
        <v>139</v>
      </c>
      <c r="D704" s="153">
        <v>3885</v>
      </c>
      <c r="E704" s="153">
        <v>0.08</v>
      </c>
      <c r="F704" s="153">
        <v>1.5</v>
      </c>
    </row>
    <row r="705" spans="1:6" ht="15" customHeight="1" x14ac:dyDescent="0.25">
      <c r="A705" s="153">
        <v>85</v>
      </c>
      <c r="B705" s="34" t="s">
        <v>140</v>
      </c>
      <c r="C705" s="34" t="s">
        <v>141</v>
      </c>
      <c r="D705" s="153">
        <v>510</v>
      </c>
      <c r="E705" s="153">
        <v>0.01</v>
      </c>
      <c r="F705" s="153">
        <v>0.2</v>
      </c>
    </row>
    <row r="706" spans="1:6" ht="15" customHeight="1" x14ac:dyDescent="0.25">
      <c r="A706" s="153">
        <v>86</v>
      </c>
      <c r="B706" s="34" t="s">
        <v>142</v>
      </c>
      <c r="C706" s="34" t="s">
        <v>143</v>
      </c>
      <c r="D706" s="153">
        <v>1223</v>
      </c>
      <c r="E706" s="153">
        <v>0.02</v>
      </c>
      <c r="F706" s="153">
        <v>0.47</v>
      </c>
    </row>
    <row r="707" spans="1:6" ht="15" customHeight="1" x14ac:dyDescent="0.25">
      <c r="A707" s="153">
        <v>87</v>
      </c>
      <c r="B707" s="34" t="s">
        <v>144</v>
      </c>
      <c r="C707" s="34" t="s">
        <v>145</v>
      </c>
      <c r="D707" s="153">
        <v>1154</v>
      </c>
      <c r="E707" s="153">
        <v>0.02</v>
      </c>
      <c r="F707" s="153">
        <v>0.44</v>
      </c>
    </row>
    <row r="708" spans="1:6" ht="15" customHeight="1" x14ac:dyDescent="0.25">
      <c r="A708" s="153">
        <v>88</v>
      </c>
      <c r="B708" s="34" t="s">
        <v>146</v>
      </c>
      <c r="C708" s="34" t="s">
        <v>147</v>
      </c>
      <c r="D708" s="153">
        <v>781</v>
      </c>
      <c r="E708" s="153">
        <v>0.02</v>
      </c>
      <c r="F708" s="153">
        <v>0.3</v>
      </c>
    </row>
    <row r="709" spans="1:6" ht="15" customHeight="1" x14ac:dyDescent="0.25">
      <c r="A709" s="153">
        <v>89</v>
      </c>
      <c r="B709" s="34" t="s">
        <v>148</v>
      </c>
      <c r="C709" s="34" t="s">
        <v>149</v>
      </c>
      <c r="D709" s="153">
        <v>494</v>
      </c>
      <c r="E709" s="153">
        <v>0.01</v>
      </c>
      <c r="F709" s="153">
        <v>0.19</v>
      </c>
    </row>
    <row r="710" spans="1:6" ht="15" customHeight="1" x14ac:dyDescent="0.25">
      <c r="A710" s="153">
        <v>90</v>
      </c>
      <c r="B710" s="34" t="s">
        <v>150</v>
      </c>
      <c r="C710" s="34" t="s">
        <v>151</v>
      </c>
      <c r="D710" s="153">
        <v>12660</v>
      </c>
      <c r="E710" s="153">
        <v>0.25</v>
      </c>
      <c r="F710" s="153">
        <v>4.88</v>
      </c>
    </row>
    <row r="711" spans="1:6" ht="15" customHeight="1" x14ac:dyDescent="0.25">
      <c r="A711" s="153">
        <v>91</v>
      </c>
      <c r="B711" s="34" t="s">
        <v>152</v>
      </c>
      <c r="C711" s="34" t="s">
        <v>153</v>
      </c>
      <c r="D711" s="153">
        <v>2269</v>
      </c>
      <c r="E711" s="153">
        <v>0.05</v>
      </c>
      <c r="F711" s="153">
        <v>0.87</v>
      </c>
    </row>
    <row r="712" spans="1:6" ht="15" customHeight="1" x14ac:dyDescent="0.25">
      <c r="A712" s="153">
        <v>92</v>
      </c>
      <c r="B712" s="34" t="s">
        <v>154</v>
      </c>
      <c r="C712" s="34" t="s">
        <v>155</v>
      </c>
      <c r="D712" s="153">
        <v>717</v>
      </c>
      <c r="E712" s="153">
        <v>0.01</v>
      </c>
      <c r="F712" s="153">
        <v>0.28000000000000003</v>
      </c>
    </row>
    <row r="713" spans="1:6" ht="15" customHeight="1" x14ac:dyDescent="0.25">
      <c r="A713" s="153">
        <v>93</v>
      </c>
      <c r="B713" s="34" t="s">
        <v>156</v>
      </c>
      <c r="C713" s="34" t="s">
        <v>157</v>
      </c>
      <c r="D713" s="153">
        <v>278</v>
      </c>
      <c r="E713" s="153">
        <v>0.01</v>
      </c>
      <c r="F713" s="153">
        <v>0.11</v>
      </c>
    </row>
    <row r="714" spans="1:6" ht="15" customHeight="1" x14ac:dyDescent="0.25">
      <c r="A714" s="153">
        <v>94</v>
      </c>
      <c r="B714" s="34" t="s">
        <v>158</v>
      </c>
      <c r="C714" s="34" t="s">
        <v>159</v>
      </c>
      <c r="D714" s="153">
        <v>284</v>
      </c>
      <c r="E714" s="153">
        <v>0.01</v>
      </c>
      <c r="F714" s="153">
        <v>0.11</v>
      </c>
    </row>
    <row r="715" spans="1:6" ht="15" customHeight="1" x14ac:dyDescent="0.25">
      <c r="A715" s="153">
        <v>95</v>
      </c>
      <c r="B715" s="34" t="s">
        <v>160</v>
      </c>
      <c r="C715" s="34" t="s">
        <v>161</v>
      </c>
      <c r="D715" s="153">
        <v>1394</v>
      </c>
      <c r="E715" s="153">
        <v>0.03</v>
      </c>
      <c r="F715" s="153">
        <v>0.54</v>
      </c>
    </row>
    <row r="716" spans="1:6" ht="15" customHeight="1" x14ac:dyDescent="0.25">
      <c r="A716" s="153">
        <v>96</v>
      </c>
      <c r="B716" s="34" t="s">
        <v>162</v>
      </c>
      <c r="C716" s="34" t="s">
        <v>163</v>
      </c>
      <c r="D716" s="153">
        <v>19729</v>
      </c>
      <c r="E716" s="153">
        <v>0.39</v>
      </c>
      <c r="F716" s="153">
        <v>7.61</v>
      </c>
    </row>
    <row r="717" spans="1:6" ht="15" customHeight="1" x14ac:dyDescent="0.25">
      <c r="A717" s="3" t="s">
        <v>164</v>
      </c>
      <c r="B717" s="2" t="s">
        <v>864</v>
      </c>
      <c r="C717" s="3" t="s">
        <v>165</v>
      </c>
      <c r="D717" s="4">
        <f>SUM(D718:D721)</f>
        <v>56534</v>
      </c>
      <c r="E717" s="4">
        <f>SUM(E718:E721)</f>
        <v>1.1299999999999999</v>
      </c>
      <c r="F717" s="4">
        <f>SUM(F718:F721)</f>
        <v>21.79</v>
      </c>
    </row>
    <row r="718" spans="1:6" ht="15" customHeight="1" x14ac:dyDescent="0.25">
      <c r="A718" s="5">
        <v>97</v>
      </c>
      <c r="B718" s="15" t="s">
        <v>166</v>
      </c>
      <c r="C718" s="9" t="s">
        <v>167</v>
      </c>
      <c r="D718" s="153">
        <v>42265</v>
      </c>
      <c r="E718" s="153">
        <v>0.84</v>
      </c>
      <c r="F718" s="153">
        <v>16.29</v>
      </c>
    </row>
    <row r="719" spans="1:6" ht="15" customHeight="1" x14ac:dyDescent="0.25">
      <c r="A719" s="5">
        <v>98</v>
      </c>
      <c r="B719" s="15" t="s">
        <v>168</v>
      </c>
      <c r="C719" s="9" t="s">
        <v>169</v>
      </c>
      <c r="D719" s="153">
        <v>6457</v>
      </c>
      <c r="E719" s="153">
        <v>0.13</v>
      </c>
      <c r="F719" s="153">
        <v>2.4900000000000002</v>
      </c>
    </row>
    <row r="720" spans="1:6" ht="15" customHeight="1" x14ac:dyDescent="0.25">
      <c r="A720" s="5">
        <v>99</v>
      </c>
      <c r="B720" s="15" t="s">
        <v>170</v>
      </c>
      <c r="C720" s="9" t="s">
        <v>171</v>
      </c>
      <c r="D720" s="153">
        <v>6820</v>
      </c>
      <c r="E720" s="153">
        <v>0.14000000000000001</v>
      </c>
      <c r="F720" s="153">
        <v>2.63</v>
      </c>
    </row>
    <row r="721" spans="1:6" ht="15" customHeight="1" x14ac:dyDescent="0.25">
      <c r="A721" s="5">
        <v>100</v>
      </c>
      <c r="B721" s="15" t="s">
        <v>172</v>
      </c>
      <c r="C721" s="9" t="s">
        <v>173</v>
      </c>
      <c r="D721" s="153">
        <v>992</v>
      </c>
      <c r="E721" s="153">
        <v>0.02</v>
      </c>
      <c r="F721" s="153">
        <v>0.38</v>
      </c>
    </row>
    <row r="722" spans="1:6" ht="15" customHeight="1" x14ac:dyDescent="0.25">
      <c r="A722" s="3" t="s">
        <v>174</v>
      </c>
      <c r="B722" s="6" t="s">
        <v>865</v>
      </c>
      <c r="C722" s="3" t="s">
        <v>175</v>
      </c>
      <c r="D722" s="4">
        <f>SUM(D723:D733)</f>
        <v>266029</v>
      </c>
      <c r="E722" s="4">
        <f>SUM(E723:E733)</f>
        <v>5.29</v>
      </c>
      <c r="F722" s="4">
        <f>SUM(F723:F733)</f>
        <v>102.57</v>
      </c>
    </row>
    <row r="723" spans="1:6" ht="15" customHeight="1" x14ac:dyDescent="0.25">
      <c r="A723" s="5">
        <v>101</v>
      </c>
      <c r="B723" s="15" t="s">
        <v>176</v>
      </c>
      <c r="C723" s="9" t="s">
        <v>177</v>
      </c>
      <c r="D723" s="153">
        <v>2070</v>
      </c>
      <c r="E723" s="153">
        <v>0.04</v>
      </c>
      <c r="F723" s="153">
        <v>0.8</v>
      </c>
    </row>
    <row r="724" spans="1:6" ht="15" customHeight="1" x14ac:dyDescent="0.25">
      <c r="A724" s="5">
        <v>102</v>
      </c>
      <c r="B724" s="15" t="s">
        <v>178</v>
      </c>
      <c r="C724" s="9" t="s">
        <v>179</v>
      </c>
      <c r="D724" s="153">
        <v>5518</v>
      </c>
      <c r="E724" s="153">
        <v>0.11</v>
      </c>
      <c r="F724" s="153">
        <v>2.13</v>
      </c>
    </row>
    <row r="725" spans="1:6" ht="15" customHeight="1" x14ac:dyDescent="0.25">
      <c r="A725" s="5">
        <v>103</v>
      </c>
      <c r="B725" s="15" t="s">
        <v>180</v>
      </c>
      <c r="C725" s="9" t="s">
        <v>181</v>
      </c>
      <c r="D725" s="153">
        <v>49618</v>
      </c>
      <c r="E725" s="153">
        <v>0.99</v>
      </c>
      <c r="F725" s="153">
        <v>19.13</v>
      </c>
    </row>
    <row r="726" spans="1:6" ht="15" customHeight="1" x14ac:dyDescent="0.25">
      <c r="A726" s="5">
        <v>104</v>
      </c>
      <c r="B726" s="15" t="s">
        <v>182</v>
      </c>
      <c r="C726" s="9" t="s">
        <v>183</v>
      </c>
      <c r="D726" s="153">
        <v>136560</v>
      </c>
      <c r="E726" s="153">
        <v>2.72</v>
      </c>
      <c r="F726" s="153">
        <v>52.65</v>
      </c>
    </row>
    <row r="727" spans="1:6" ht="15" customHeight="1" x14ac:dyDescent="0.25">
      <c r="A727" s="5">
        <v>105</v>
      </c>
      <c r="B727" s="15" t="s">
        <v>184</v>
      </c>
      <c r="C727" s="9" t="s">
        <v>185</v>
      </c>
      <c r="D727" s="153">
        <v>651</v>
      </c>
      <c r="E727" s="153">
        <v>0.01</v>
      </c>
      <c r="F727" s="153">
        <v>0.25</v>
      </c>
    </row>
    <row r="728" spans="1:6" ht="15" customHeight="1" x14ac:dyDescent="0.25">
      <c r="A728" s="5">
        <v>106</v>
      </c>
      <c r="B728" s="15" t="s">
        <v>186</v>
      </c>
      <c r="C728" s="9" t="s">
        <v>187</v>
      </c>
      <c r="D728" s="153">
        <v>153</v>
      </c>
      <c r="E728" s="153">
        <v>0</v>
      </c>
      <c r="F728" s="153">
        <v>0.06</v>
      </c>
    </row>
    <row r="729" spans="1:6" ht="15" customHeight="1" x14ac:dyDescent="0.25">
      <c r="A729" s="5">
        <v>107</v>
      </c>
      <c r="B729" s="15" t="s">
        <v>188</v>
      </c>
      <c r="C729" s="9" t="s">
        <v>189</v>
      </c>
      <c r="D729" s="153">
        <v>3433</v>
      </c>
      <c r="E729" s="153">
        <v>7.0000000000000007E-2</v>
      </c>
      <c r="F729" s="153">
        <v>1.32</v>
      </c>
    </row>
    <row r="730" spans="1:6" ht="15" customHeight="1" x14ac:dyDescent="0.25">
      <c r="A730" s="5">
        <v>108</v>
      </c>
      <c r="B730" s="15" t="s">
        <v>190</v>
      </c>
      <c r="C730" s="9" t="s">
        <v>191</v>
      </c>
      <c r="D730" s="153">
        <v>1018</v>
      </c>
      <c r="E730" s="153">
        <v>0.02</v>
      </c>
      <c r="F730" s="153">
        <v>0.39</v>
      </c>
    </row>
    <row r="731" spans="1:6" ht="15" customHeight="1" x14ac:dyDescent="0.25">
      <c r="A731" s="5">
        <v>109</v>
      </c>
      <c r="B731" s="15" t="s">
        <v>192</v>
      </c>
      <c r="C731" s="9" t="s">
        <v>193</v>
      </c>
      <c r="D731" s="153">
        <v>6578</v>
      </c>
      <c r="E731" s="153">
        <v>0.13</v>
      </c>
      <c r="F731" s="153">
        <v>2.54</v>
      </c>
    </row>
    <row r="732" spans="1:6" ht="15" customHeight="1" x14ac:dyDescent="0.25">
      <c r="A732" s="5">
        <v>110</v>
      </c>
      <c r="B732" s="15" t="s">
        <v>194</v>
      </c>
      <c r="C732" s="9" t="s">
        <v>195</v>
      </c>
      <c r="D732" s="153">
        <v>8756</v>
      </c>
      <c r="E732" s="153">
        <v>0.17</v>
      </c>
      <c r="F732" s="153">
        <v>3.38</v>
      </c>
    </row>
    <row r="733" spans="1:6" ht="15" customHeight="1" x14ac:dyDescent="0.25">
      <c r="A733" s="5">
        <v>111</v>
      </c>
      <c r="B733" s="15" t="s">
        <v>196</v>
      </c>
      <c r="C733" s="9" t="s">
        <v>197</v>
      </c>
      <c r="D733" s="153">
        <v>51674</v>
      </c>
      <c r="E733" s="153">
        <v>1.03</v>
      </c>
      <c r="F733" s="153">
        <v>19.920000000000002</v>
      </c>
    </row>
    <row r="734" spans="1:6" ht="15" customHeight="1" x14ac:dyDescent="0.25">
      <c r="A734" s="3" t="s">
        <v>198</v>
      </c>
      <c r="B734" s="6" t="s">
        <v>866</v>
      </c>
      <c r="C734" s="3" t="s">
        <v>199</v>
      </c>
      <c r="D734" s="4">
        <f>SUM(D735:D742)</f>
        <v>210313</v>
      </c>
      <c r="E734" s="4">
        <f>SUM(E735:E742)</f>
        <v>4.1900000000000004</v>
      </c>
      <c r="F734" s="4">
        <f>SUM(F735:F742)</f>
        <v>81.08</v>
      </c>
    </row>
    <row r="735" spans="1:6" ht="15" customHeight="1" x14ac:dyDescent="0.25">
      <c r="A735" s="5">
        <v>112</v>
      </c>
      <c r="B735" s="15" t="s">
        <v>200</v>
      </c>
      <c r="C735" s="9" t="s">
        <v>201</v>
      </c>
      <c r="D735" s="153">
        <v>10767</v>
      </c>
      <c r="E735" s="153">
        <v>0.21</v>
      </c>
      <c r="F735" s="153">
        <v>4.1500000000000004</v>
      </c>
    </row>
    <row r="736" spans="1:6" ht="15" customHeight="1" x14ac:dyDescent="0.25">
      <c r="A736" s="5">
        <v>113</v>
      </c>
      <c r="B736" s="15" t="s">
        <v>202</v>
      </c>
      <c r="C736" s="9" t="s">
        <v>203</v>
      </c>
      <c r="D736" s="153">
        <v>4202</v>
      </c>
      <c r="E736" s="153">
        <v>0.08</v>
      </c>
      <c r="F736" s="153">
        <v>1.62</v>
      </c>
    </row>
    <row r="737" spans="1:6" ht="15" customHeight="1" x14ac:dyDescent="0.25">
      <c r="A737" s="5">
        <v>114</v>
      </c>
      <c r="B737" s="15" t="s">
        <v>204</v>
      </c>
      <c r="C737" s="9" t="s">
        <v>205</v>
      </c>
      <c r="D737" s="153">
        <v>5468</v>
      </c>
      <c r="E737" s="153">
        <v>0.11</v>
      </c>
      <c r="F737" s="153">
        <v>2.11</v>
      </c>
    </row>
    <row r="738" spans="1:6" ht="15" customHeight="1" x14ac:dyDescent="0.25">
      <c r="A738" s="5">
        <v>115</v>
      </c>
      <c r="B738" s="15" t="s">
        <v>206</v>
      </c>
      <c r="C738" s="9" t="s">
        <v>207</v>
      </c>
      <c r="D738" s="153">
        <v>18824</v>
      </c>
      <c r="E738" s="153">
        <v>0.38</v>
      </c>
      <c r="F738" s="153">
        <v>7.26</v>
      </c>
    </row>
    <row r="739" spans="1:6" ht="15" customHeight="1" x14ac:dyDescent="0.25">
      <c r="A739" s="5">
        <v>116</v>
      </c>
      <c r="B739" s="15" t="s">
        <v>208</v>
      </c>
      <c r="C739" s="9" t="s">
        <v>209</v>
      </c>
      <c r="D739" s="153">
        <v>70672</v>
      </c>
      <c r="E739" s="153">
        <v>1.41</v>
      </c>
      <c r="F739" s="153">
        <v>27.25</v>
      </c>
    </row>
    <row r="740" spans="1:6" ht="15" customHeight="1" x14ac:dyDescent="0.25">
      <c r="A740" s="5">
        <v>117</v>
      </c>
      <c r="B740" s="15" t="s">
        <v>210</v>
      </c>
      <c r="C740" s="9" t="s">
        <v>211</v>
      </c>
      <c r="D740" s="153">
        <v>79915</v>
      </c>
      <c r="E740" s="153">
        <v>1.59</v>
      </c>
      <c r="F740" s="153">
        <v>30.81</v>
      </c>
    </row>
    <row r="741" spans="1:6" ht="15" customHeight="1" x14ac:dyDescent="0.25">
      <c r="A741" s="5">
        <v>118</v>
      </c>
      <c r="B741" s="15" t="s">
        <v>212</v>
      </c>
      <c r="C741" s="9" t="s">
        <v>213</v>
      </c>
      <c r="D741" s="153">
        <v>3877</v>
      </c>
      <c r="E741" s="153">
        <v>0.08</v>
      </c>
      <c r="F741" s="153">
        <v>1.49</v>
      </c>
    </row>
    <row r="742" spans="1:6" ht="15" customHeight="1" x14ac:dyDescent="0.25">
      <c r="A742" s="5">
        <v>119</v>
      </c>
      <c r="B742" s="15" t="s">
        <v>214</v>
      </c>
      <c r="C742" s="9" t="s">
        <v>215</v>
      </c>
      <c r="D742" s="153">
        <v>16588</v>
      </c>
      <c r="E742" s="153">
        <v>0.33</v>
      </c>
      <c r="F742" s="153">
        <v>6.39</v>
      </c>
    </row>
    <row r="743" spans="1:6" ht="15" customHeight="1" x14ac:dyDescent="0.25">
      <c r="A743" s="3" t="s">
        <v>216</v>
      </c>
      <c r="B743" s="6" t="s">
        <v>867</v>
      </c>
      <c r="C743" s="3" t="s">
        <v>217</v>
      </c>
      <c r="D743" s="4">
        <f>SUM(D744:D753)</f>
        <v>115289</v>
      </c>
      <c r="E743" s="4">
        <f>SUM(E744:E753)</f>
        <v>2.3000000000000003</v>
      </c>
      <c r="F743" s="4">
        <f>SUM(F744:F753)</f>
        <v>44.440000000000005</v>
      </c>
    </row>
    <row r="744" spans="1:6" ht="15" customHeight="1" x14ac:dyDescent="0.25">
      <c r="A744" s="5">
        <v>120</v>
      </c>
      <c r="B744" s="15" t="s">
        <v>218</v>
      </c>
      <c r="C744" s="9" t="s">
        <v>219</v>
      </c>
      <c r="D744" s="153">
        <v>383</v>
      </c>
      <c r="E744" s="153">
        <v>0.01</v>
      </c>
      <c r="F744" s="153">
        <v>0.15</v>
      </c>
    </row>
    <row r="745" spans="1:6" ht="15" customHeight="1" x14ac:dyDescent="0.25">
      <c r="A745" s="5">
        <v>121</v>
      </c>
      <c r="B745" s="15" t="s">
        <v>220</v>
      </c>
      <c r="C745" s="9" t="s">
        <v>221</v>
      </c>
      <c r="D745" s="153">
        <v>6282</v>
      </c>
      <c r="E745" s="153">
        <v>0.13</v>
      </c>
      <c r="F745" s="153">
        <v>2.42</v>
      </c>
    </row>
    <row r="746" spans="1:6" ht="15" customHeight="1" x14ac:dyDescent="0.25">
      <c r="A746" s="5">
        <v>122</v>
      </c>
      <c r="B746" s="15" t="s">
        <v>222</v>
      </c>
      <c r="C746" s="9" t="s">
        <v>223</v>
      </c>
      <c r="D746" s="153">
        <v>2782</v>
      </c>
      <c r="E746" s="153">
        <v>0.06</v>
      </c>
      <c r="F746" s="153">
        <v>1.07</v>
      </c>
    </row>
    <row r="747" spans="1:6" ht="15" customHeight="1" x14ac:dyDescent="0.25">
      <c r="A747" s="5">
        <v>123</v>
      </c>
      <c r="B747" s="15" t="s">
        <v>224</v>
      </c>
      <c r="C747" s="9" t="s">
        <v>225</v>
      </c>
      <c r="D747" s="153">
        <v>2591</v>
      </c>
      <c r="E747" s="153">
        <v>0.05</v>
      </c>
      <c r="F747" s="153">
        <v>1</v>
      </c>
    </row>
    <row r="748" spans="1:6" ht="15" customHeight="1" x14ac:dyDescent="0.25">
      <c r="A748" s="5">
        <v>124</v>
      </c>
      <c r="B748" s="15" t="s">
        <v>226</v>
      </c>
      <c r="C748" s="9" t="s">
        <v>227</v>
      </c>
      <c r="D748" s="153">
        <v>14209</v>
      </c>
      <c r="E748" s="153">
        <v>0.28000000000000003</v>
      </c>
      <c r="F748" s="153">
        <v>5.48</v>
      </c>
    </row>
    <row r="749" spans="1:6" ht="15" customHeight="1" x14ac:dyDescent="0.25">
      <c r="A749" s="5">
        <v>125</v>
      </c>
      <c r="B749" s="15" t="s">
        <v>228</v>
      </c>
      <c r="C749" s="9" t="s">
        <v>229</v>
      </c>
      <c r="D749" s="153">
        <v>49294</v>
      </c>
      <c r="E749" s="153">
        <v>0.98</v>
      </c>
      <c r="F749" s="153">
        <v>19</v>
      </c>
    </row>
    <row r="750" spans="1:6" ht="15" customHeight="1" x14ac:dyDescent="0.25">
      <c r="A750" s="5">
        <v>126</v>
      </c>
      <c r="B750" s="15" t="s">
        <v>230</v>
      </c>
      <c r="C750" s="9" t="s">
        <v>231</v>
      </c>
      <c r="D750" s="153">
        <v>3127</v>
      </c>
      <c r="E750" s="153">
        <v>0.06</v>
      </c>
      <c r="F750" s="153">
        <v>1.21</v>
      </c>
    </row>
    <row r="751" spans="1:6" ht="15" customHeight="1" x14ac:dyDescent="0.25">
      <c r="A751" s="5">
        <v>127</v>
      </c>
      <c r="B751" s="15" t="s">
        <v>232</v>
      </c>
      <c r="C751" s="9" t="s">
        <v>233</v>
      </c>
      <c r="D751" s="153">
        <v>11915</v>
      </c>
      <c r="E751" s="153">
        <v>0.24</v>
      </c>
      <c r="F751" s="153">
        <v>4.59</v>
      </c>
    </row>
    <row r="752" spans="1:6" ht="15" customHeight="1" x14ac:dyDescent="0.25">
      <c r="A752" s="5">
        <v>128</v>
      </c>
      <c r="B752" s="15" t="s">
        <v>234</v>
      </c>
      <c r="C752" s="9" t="s">
        <v>235</v>
      </c>
      <c r="D752" s="153">
        <v>6097</v>
      </c>
      <c r="E752" s="153">
        <v>0.12</v>
      </c>
      <c r="F752" s="153">
        <v>2.35</v>
      </c>
    </row>
    <row r="753" spans="1:6" ht="15" customHeight="1" x14ac:dyDescent="0.25">
      <c r="A753" s="5">
        <v>129</v>
      </c>
      <c r="B753" s="15" t="s">
        <v>236</v>
      </c>
      <c r="C753" s="16" t="s">
        <v>237</v>
      </c>
      <c r="D753" s="153">
        <v>18609</v>
      </c>
      <c r="E753" s="153">
        <v>0.37</v>
      </c>
      <c r="F753" s="153">
        <v>7.17</v>
      </c>
    </row>
    <row r="754" spans="1:6" ht="15" customHeight="1" x14ac:dyDescent="0.25">
      <c r="A754" s="3" t="s">
        <v>240</v>
      </c>
      <c r="B754" s="6" t="s">
        <v>868</v>
      </c>
      <c r="C754" s="3" t="s">
        <v>241</v>
      </c>
      <c r="D754" s="4">
        <f>SUM(D755:D764)</f>
        <v>124718</v>
      </c>
      <c r="E754" s="4">
        <f>SUM(E755:E764)</f>
        <v>2.48</v>
      </c>
      <c r="F754" s="4">
        <f>SUM(F755:F764)</f>
        <v>48.080000000000005</v>
      </c>
    </row>
    <row r="755" spans="1:6" ht="15" customHeight="1" x14ac:dyDescent="0.25">
      <c r="A755" s="5">
        <v>130</v>
      </c>
      <c r="B755" s="15" t="s">
        <v>238</v>
      </c>
      <c r="C755" s="9" t="s">
        <v>239</v>
      </c>
      <c r="D755" s="153">
        <v>4652</v>
      </c>
      <c r="E755" s="153">
        <v>0.09</v>
      </c>
      <c r="F755" s="153">
        <v>1.79</v>
      </c>
    </row>
    <row r="756" spans="1:6" ht="15" customHeight="1" x14ac:dyDescent="0.25">
      <c r="A756" s="5">
        <v>131</v>
      </c>
      <c r="B756" s="15" t="s">
        <v>242</v>
      </c>
      <c r="C756" s="9" t="s">
        <v>243</v>
      </c>
      <c r="D756" s="153">
        <v>25366</v>
      </c>
      <c r="E756" s="153">
        <v>0.51</v>
      </c>
      <c r="F756" s="153">
        <v>9.7799999999999994</v>
      </c>
    </row>
    <row r="757" spans="1:6" ht="15" customHeight="1" x14ac:dyDescent="0.25">
      <c r="A757" s="5">
        <v>132</v>
      </c>
      <c r="B757" s="15" t="s">
        <v>244</v>
      </c>
      <c r="C757" s="9" t="s">
        <v>245</v>
      </c>
      <c r="D757" s="153">
        <v>1928</v>
      </c>
      <c r="E757" s="153">
        <v>0.04</v>
      </c>
      <c r="F757" s="153">
        <v>0.74</v>
      </c>
    </row>
    <row r="758" spans="1:6" ht="15" customHeight="1" x14ac:dyDescent="0.25">
      <c r="A758" s="5">
        <v>133</v>
      </c>
      <c r="B758" s="15" t="s">
        <v>246</v>
      </c>
      <c r="C758" s="9" t="s">
        <v>247</v>
      </c>
      <c r="D758" s="153">
        <v>22725</v>
      </c>
      <c r="E758" s="153">
        <v>0.45</v>
      </c>
      <c r="F758" s="153">
        <v>8.76</v>
      </c>
    </row>
    <row r="759" spans="1:6" ht="15" customHeight="1" x14ac:dyDescent="0.25">
      <c r="A759" s="5">
        <v>134</v>
      </c>
      <c r="B759" s="15" t="s">
        <v>248</v>
      </c>
      <c r="C759" s="9" t="s">
        <v>249</v>
      </c>
      <c r="D759" s="153">
        <v>1163</v>
      </c>
      <c r="E759" s="153">
        <v>0.02</v>
      </c>
      <c r="F759" s="153">
        <v>0.45</v>
      </c>
    </row>
    <row r="760" spans="1:6" ht="15" customHeight="1" x14ac:dyDescent="0.25">
      <c r="A760" s="5">
        <v>135</v>
      </c>
      <c r="B760" s="15" t="s">
        <v>250</v>
      </c>
      <c r="C760" s="9" t="s">
        <v>251</v>
      </c>
      <c r="D760" s="153">
        <v>19340</v>
      </c>
      <c r="E760" s="153">
        <v>0.39</v>
      </c>
      <c r="F760" s="153">
        <v>7.46</v>
      </c>
    </row>
    <row r="761" spans="1:6" ht="15" customHeight="1" x14ac:dyDescent="0.25">
      <c r="A761" s="5">
        <v>136</v>
      </c>
      <c r="B761" s="15" t="s">
        <v>252</v>
      </c>
      <c r="C761" s="9" t="s">
        <v>253</v>
      </c>
      <c r="D761" s="153">
        <v>729</v>
      </c>
      <c r="E761" s="153">
        <v>0.01</v>
      </c>
      <c r="F761" s="153">
        <v>0.28000000000000003</v>
      </c>
    </row>
    <row r="762" spans="1:6" ht="15" customHeight="1" x14ac:dyDescent="0.25">
      <c r="A762" s="5">
        <v>137</v>
      </c>
      <c r="B762" s="15" t="s">
        <v>254</v>
      </c>
      <c r="C762" s="9" t="s">
        <v>255</v>
      </c>
      <c r="D762" s="153">
        <v>16050</v>
      </c>
      <c r="E762" s="153">
        <v>0.32</v>
      </c>
      <c r="F762" s="153">
        <v>6.19</v>
      </c>
    </row>
    <row r="763" spans="1:6" ht="15" customHeight="1" x14ac:dyDescent="0.25">
      <c r="A763" s="5">
        <v>138</v>
      </c>
      <c r="B763" s="15" t="s">
        <v>256</v>
      </c>
      <c r="C763" s="9" t="s">
        <v>257</v>
      </c>
      <c r="D763" s="153">
        <v>728</v>
      </c>
      <c r="E763" s="153">
        <v>0.01</v>
      </c>
      <c r="F763" s="153">
        <v>0.28000000000000003</v>
      </c>
    </row>
    <row r="764" spans="1:6" ht="15" customHeight="1" x14ac:dyDescent="0.25">
      <c r="A764" s="5">
        <v>139</v>
      </c>
      <c r="B764" s="15" t="s">
        <v>258</v>
      </c>
      <c r="C764" s="16" t="s">
        <v>259</v>
      </c>
      <c r="D764" s="153">
        <v>32037</v>
      </c>
      <c r="E764" s="153">
        <v>0.64</v>
      </c>
      <c r="F764" s="153">
        <v>12.35</v>
      </c>
    </row>
    <row r="765" spans="1:6" ht="15" customHeight="1" x14ac:dyDescent="0.25">
      <c r="A765" s="3" t="s">
        <v>264</v>
      </c>
      <c r="B765" s="6" t="s">
        <v>869</v>
      </c>
      <c r="C765" s="3" t="s">
        <v>265</v>
      </c>
      <c r="D765" s="4">
        <f>SUM(D766:D768)</f>
        <v>86037</v>
      </c>
      <c r="E765" s="4">
        <f>SUM(E766:E768)</f>
        <v>1.72</v>
      </c>
      <c r="F765" s="4">
        <f>SUM(F766:F768)</f>
        <v>33.17</v>
      </c>
    </row>
    <row r="766" spans="1:6" ht="15" customHeight="1" x14ac:dyDescent="0.25">
      <c r="A766" s="5">
        <v>140</v>
      </c>
      <c r="B766" s="15" t="s">
        <v>260</v>
      </c>
      <c r="C766" s="9" t="s">
        <v>261</v>
      </c>
      <c r="D766" s="153">
        <v>22339</v>
      </c>
      <c r="E766" s="153">
        <v>0.45</v>
      </c>
      <c r="F766" s="153">
        <v>8.61</v>
      </c>
    </row>
    <row r="767" spans="1:6" ht="15" customHeight="1" x14ac:dyDescent="0.25">
      <c r="A767" s="5">
        <v>141</v>
      </c>
      <c r="B767" s="15" t="s">
        <v>262</v>
      </c>
      <c r="C767" s="9" t="s">
        <v>263</v>
      </c>
      <c r="D767" s="153">
        <v>13484</v>
      </c>
      <c r="E767" s="153">
        <v>0.27</v>
      </c>
      <c r="F767" s="153">
        <v>5.2</v>
      </c>
    </row>
    <row r="768" spans="1:6" ht="15" customHeight="1" x14ac:dyDescent="0.25">
      <c r="A768" s="5">
        <v>142</v>
      </c>
      <c r="B768" s="15" t="s">
        <v>266</v>
      </c>
      <c r="C768" s="9" t="s">
        <v>267</v>
      </c>
      <c r="D768" s="153">
        <v>50214</v>
      </c>
      <c r="E768" s="153">
        <v>1</v>
      </c>
      <c r="F768" s="153">
        <v>19.36</v>
      </c>
    </row>
    <row r="769" spans="1:6" ht="15" customHeight="1" x14ac:dyDescent="0.25">
      <c r="A769" s="3" t="s">
        <v>274</v>
      </c>
      <c r="B769" s="6" t="s">
        <v>870</v>
      </c>
      <c r="C769" s="3" t="s">
        <v>275</v>
      </c>
      <c r="D769" s="4">
        <f>SUM(D770:D791)</f>
        <v>805157</v>
      </c>
      <c r="E769" s="4">
        <f>SUM(E770:E791)</f>
        <v>16.059999999999999</v>
      </c>
      <c r="F769" s="4">
        <f>SUM(F770:F791)</f>
        <v>310.42</v>
      </c>
    </row>
    <row r="770" spans="1:6" ht="15" customHeight="1" x14ac:dyDescent="0.25">
      <c r="A770" s="5">
        <v>143</v>
      </c>
      <c r="B770" s="15" t="s">
        <v>268</v>
      </c>
      <c r="C770" s="9" t="s">
        <v>269</v>
      </c>
      <c r="D770" s="153">
        <v>198</v>
      </c>
      <c r="E770" s="153">
        <v>0</v>
      </c>
      <c r="F770" s="153">
        <v>0.08</v>
      </c>
    </row>
    <row r="771" spans="1:6" ht="15" customHeight="1" x14ac:dyDescent="0.25">
      <c r="A771" s="5">
        <v>144</v>
      </c>
      <c r="B771" s="15" t="s">
        <v>270</v>
      </c>
      <c r="C771" s="9" t="s">
        <v>271</v>
      </c>
      <c r="D771" s="153">
        <v>1057</v>
      </c>
      <c r="E771" s="153">
        <v>0.02</v>
      </c>
      <c r="F771" s="153">
        <v>0.41</v>
      </c>
    </row>
    <row r="772" spans="1:6" ht="15" customHeight="1" x14ac:dyDescent="0.25">
      <c r="A772" s="5">
        <v>145</v>
      </c>
      <c r="B772" s="15" t="s">
        <v>272</v>
      </c>
      <c r="C772" s="9" t="s">
        <v>273</v>
      </c>
      <c r="D772" s="153">
        <v>524064</v>
      </c>
      <c r="E772" s="153">
        <v>10.45</v>
      </c>
      <c r="F772" s="153">
        <v>202.04</v>
      </c>
    </row>
    <row r="773" spans="1:6" ht="15" customHeight="1" x14ac:dyDescent="0.25">
      <c r="A773" s="5">
        <v>146</v>
      </c>
      <c r="B773" s="15" t="s">
        <v>276</v>
      </c>
      <c r="C773" s="9" t="s">
        <v>277</v>
      </c>
      <c r="D773" s="153">
        <v>6636</v>
      </c>
      <c r="E773" s="153">
        <v>0.13</v>
      </c>
      <c r="F773" s="153">
        <v>2.56</v>
      </c>
    </row>
    <row r="774" spans="1:6" ht="15" customHeight="1" x14ac:dyDescent="0.25">
      <c r="A774" s="5">
        <v>147</v>
      </c>
      <c r="B774" s="15" t="s">
        <v>278</v>
      </c>
      <c r="C774" s="9" t="s">
        <v>279</v>
      </c>
      <c r="D774" s="153">
        <v>15139</v>
      </c>
      <c r="E774" s="153">
        <v>0.3</v>
      </c>
      <c r="F774" s="153">
        <v>5.84</v>
      </c>
    </row>
    <row r="775" spans="1:6" ht="15" customHeight="1" x14ac:dyDescent="0.25">
      <c r="A775" s="5">
        <v>148</v>
      </c>
      <c r="B775" s="15" t="s">
        <v>280</v>
      </c>
      <c r="C775" s="9" t="s">
        <v>281</v>
      </c>
      <c r="D775" s="153">
        <v>59309</v>
      </c>
      <c r="E775" s="153">
        <v>1.18</v>
      </c>
      <c r="F775" s="153">
        <v>22.86</v>
      </c>
    </row>
    <row r="776" spans="1:6" ht="15" customHeight="1" x14ac:dyDescent="0.25">
      <c r="A776" s="5">
        <v>149</v>
      </c>
      <c r="B776" s="15" t="s">
        <v>282</v>
      </c>
      <c r="C776" s="9" t="s">
        <v>283</v>
      </c>
      <c r="D776" s="153">
        <v>1781</v>
      </c>
      <c r="E776" s="153">
        <v>0.04</v>
      </c>
      <c r="F776" s="153">
        <v>0.69</v>
      </c>
    </row>
    <row r="777" spans="1:6" ht="15" customHeight="1" x14ac:dyDescent="0.25">
      <c r="A777" s="5">
        <v>150</v>
      </c>
      <c r="B777" s="15" t="s">
        <v>284</v>
      </c>
      <c r="C777" s="9" t="s">
        <v>285</v>
      </c>
      <c r="D777" s="153">
        <v>56444</v>
      </c>
      <c r="E777" s="153">
        <v>1.1299999999999999</v>
      </c>
      <c r="F777" s="153">
        <v>21.76</v>
      </c>
    </row>
    <row r="778" spans="1:6" ht="15" customHeight="1" x14ac:dyDescent="0.25">
      <c r="A778" s="5">
        <v>151</v>
      </c>
      <c r="B778" s="15" t="s">
        <v>286</v>
      </c>
      <c r="C778" s="9" t="s">
        <v>287</v>
      </c>
      <c r="D778" s="153">
        <v>10868</v>
      </c>
      <c r="E778" s="153">
        <v>0.22</v>
      </c>
      <c r="F778" s="153">
        <v>4.1900000000000004</v>
      </c>
    </row>
    <row r="779" spans="1:6" ht="15" customHeight="1" x14ac:dyDescent="0.25">
      <c r="A779" s="5">
        <v>152</v>
      </c>
      <c r="B779" s="15" t="s">
        <v>288</v>
      </c>
      <c r="C779" s="9" t="s">
        <v>289</v>
      </c>
      <c r="D779" s="153">
        <v>29601</v>
      </c>
      <c r="E779" s="153">
        <v>0.59</v>
      </c>
      <c r="F779" s="153">
        <v>11.41</v>
      </c>
    </row>
    <row r="780" spans="1:6" ht="15" customHeight="1" x14ac:dyDescent="0.25">
      <c r="A780" s="5">
        <v>153</v>
      </c>
      <c r="B780" s="15" t="s">
        <v>290</v>
      </c>
      <c r="C780" s="9" t="s">
        <v>291</v>
      </c>
      <c r="D780" s="153">
        <v>961</v>
      </c>
      <c r="E780" s="153">
        <v>0.02</v>
      </c>
      <c r="F780" s="153">
        <v>0.37</v>
      </c>
    </row>
    <row r="781" spans="1:6" ht="15" customHeight="1" x14ac:dyDescent="0.25">
      <c r="A781" s="5">
        <v>154</v>
      </c>
      <c r="B781" s="15" t="s">
        <v>292</v>
      </c>
      <c r="C781" s="9" t="s">
        <v>293</v>
      </c>
      <c r="D781" s="153">
        <v>9409</v>
      </c>
      <c r="E781" s="153">
        <v>0.19</v>
      </c>
      <c r="F781" s="153">
        <v>3.63</v>
      </c>
    </row>
    <row r="782" spans="1:6" ht="15" customHeight="1" x14ac:dyDescent="0.25">
      <c r="A782" s="5">
        <v>155</v>
      </c>
      <c r="B782" s="15" t="s">
        <v>294</v>
      </c>
      <c r="C782" s="9" t="s">
        <v>295</v>
      </c>
      <c r="D782" s="153">
        <v>507</v>
      </c>
      <c r="E782" s="153">
        <v>0.01</v>
      </c>
      <c r="F782" s="153">
        <v>0.2</v>
      </c>
    </row>
    <row r="783" spans="1:6" ht="15" customHeight="1" x14ac:dyDescent="0.25">
      <c r="A783" s="5">
        <v>156</v>
      </c>
      <c r="B783" s="15" t="s">
        <v>296</v>
      </c>
      <c r="C783" s="9" t="s">
        <v>297</v>
      </c>
      <c r="D783" s="153">
        <v>14187</v>
      </c>
      <c r="E783" s="153">
        <v>0.28000000000000003</v>
      </c>
      <c r="F783" s="153">
        <v>5.47</v>
      </c>
    </row>
    <row r="784" spans="1:6" ht="15" customHeight="1" x14ac:dyDescent="0.25">
      <c r="A784" s="5">
        <v>157</v>
      </c>
      <c r="B784" s="15" t="s">
        <v>298</v>
      </c>
      <c r="C784" s="9" t="s">
        <v>299</v>
      </c>
      <c r="D784" s="153">
        <v>5335</v>
      </c>
      <c r="E784" s="153">
        <v>0.11</v>
      </c>
      <c r="F784" s="153">
        <v>2.06</v>
      </c>
    </row>
    <row r="785" spans="1:6" ht="15" customHeight="1" x14ac:dyDescent="0.25">
      <c r="A785" s="5">
        <v>158</v>
      </c>
      <c r="B785" s="15" t="s">
        <v>300</v>
      </c>
      <c r="C785" s="9" t="s">
        <v>301</v>
      </c>
      <c r="D785" s="153">
        <v>1320</v>
      </c>
      <c r="E785" s="153">
        <v>0.03</v>
      </c>
      <c r="F785" s="153">
        <v>0.51</v>
      </c>
    </row>
    <row r="786" spans="1:6" ht="15" customHeight="1" x14ac:dyDescent="0.25">
      <c r="A786" s="5">
        <v>159</v>
      </c>
      <c r="B786" s="15" t="s">
        <v>302</v>
      </c>
      <c r="C786" s="9" t="s">
        <v>303</v>
      </c>
      <c r="D786" s="153">
        <v>658</v>
      </c>
      <c r="E786" s="153">
        <v>0.01</v>
      </c>
      <c r="F786" s="153">
        <v>0.25</v>
      </c>
    </row>
    <row r="787" spans="1:6" ht="15" customHeight="1" x14ac:dyDescent="0.25">
      <c r="A787" s="5">
        <v>160</v>
      </c>
      <c r="B787" s="15" t="s">
        <v>304</v>
      </c>
      <c r="C787" s="9" t="s">
        <v>305</v>
      </c>
      <c r="D787" s="153">
        <v>4390</v>
      </c>
      <c r="E787" s="153">
        <v>0.09</v>
      </c>
      <c r="F787" s="153">
        <v>1.69</v>
      </c>
    </row>
    <row r="788" spans="1:6" ht="15" customHeight="1" x14ac:dyDescent="0.25">
      <c r="A788" s="5">
        <v>161</v>
      </c>
      <c r="B788" s="15" t="s">
        <v>306</v>
      </c>
      <c r="C788" s="9" t="s">
        <v>307</v>
      </c>
      <c r="D788" s="153">
        <v>15100</v>
      </c>
      <c r="E788" s="153">
        <v>0.3</v>
      </c>
      <c r="F788" s="153">
        <v>5.82</v>
      </c>
    </row>
    <row r="789" spans="1:6" ht="15" customHeight="1" x14ac:dyDescent="0.25">
      <c r="A789" s="5">
        <v>162</v>
      </c>
      <c r="B789" s="15" t="s">
        <v>308</v>
      </c>
      <c r="C789" s="9" t="s">
        <v>309</v>
      </c>
      <c r="D789" s="153">
        <v>17876</v>
      </c>
      <c r="E789" s="153">
        <v>0.36</v>
      </c>
      <c r="F789" s="153">
        <v>6.89</v>
      </c>
    </row>
    <row r="790" spans="1:6" ht="15" customHeight="1" x14ac:dyDescent="0.25">
      <c r="A790" s="5">
        <v>163</v>
      </c>
      <c r="B790" s="15" t="s">
        <v>310</v>
      </c>
      <c r="C790" s="9" t="s">
        <v>311</v>
      </c>
      <c r="D790" s="153">
        <v>12223</v>
      </c>
      <c r="E790" s="153">
        <v>0.24</v>
      </c>
      <c r="F790" s="153">
        <v>4.71</v>
      </c>
    </row>
    <row r="791" spans="1:6" ht="15" customHeight="1" x14ac:dyDescent="0.25">
      <c r="A791" s="5">
        <v>164</v>
      </c>
      <c r="B791" s="15" t="s">
        <v>312</v>
      </c>
      <c r="C791" s="9" t="s">
        <v>313</v>
      </c>
      <c r="D791" s="153">
        <v>18094</v>
      </c>
      <c r="E791" s="153">
        <v>0.36</v>
      </c>
      <c r="F791" s="153">
        <v>6.98</v>
      </c>
    </row>
    <row r="792" spans="1:6" ht="15" customHeight="1" x14ac:dyDescent="0.25">
      <c r="A792" s="3" t="s">
        <v>322</v>
      </c>
      <c r="B792" s="6" t="s">
        <v>323</v>
      </c>
      <c r="C792" s="3" t="s">
        <v>324</v>
      </c>
      <c r="D792" s="4">
        <f>SUM(D793:D807)</f>
        <v>746180</v>
      </c>
      <c r="E792" s="4">
        <f>SUM(E793:E807)</f>
        <v>14.879999999999999</v>
      </c>
      <c r="F792" s="4">
        <f>SUM(F793:F807)</f>
        <v>287.64999999999992</v>
      </c>
    </row>
    <row r="793" spans="1:6" ht="15" customHeight="1" x14ac:dyDescent="0.25">
      <c r="A793" s="5">
        <v>165</v>
      </c>
      <c r="B793" s="15" t="s">
        <v>314</v>
      </c>
      <c r="C793" s="9" t="s">
        <v>315</v>
      </c>
      <c r="D793" s="153">
        <v>331478</v>
      </c>
      <c r="E793" s="153">
        <v>6.61</v>
      </c>
      <c r="F793" s="153">
        <v>127.79</v>
      </c>
    </row>
    <row r="794" spans="1:6" ht="15" customHeight="1" x14ac:dyDescent="0.25">
      <c r="A794" s="5">
        <v>166</v>
      </c>
      <c r="B794" s="15" t="s">
        <v>316</v>
      </c>
      <c r="C794" s="9" t="s">
        <v>317</v>
      </c>
      <c r="D794" s="153">
        <v>21157</v>
      </c>
      <c r="E794" s="153">
        <v>0.42</v>
      </c>
      <c r="F794" s="153">
        <v>8.16</v>
      </c>
    </row>
    <row r="795" spans="1:6" ht="15" customHeight="1" x14ac:dyDescent="0.25">
      <c r="A795" s="5">
        <v>167</v>
      </c>
      <c r="B795" s="15" t="s">
        <v>318</v>
      </c>
      <c r="C795" s="9" t="s">
        <v>319</v>
      </c>
      <c r="D795" s="153">
        <v>146744</v>
      </c>
      <c r="E795" s="153">
        <v>2.93</v>
      </c>
      <c r="F795" s="153">
        <v>56.57</v>
      </c>
    </row>
    <row r="796" spans="1:6" ht="15" customHeight="1" x14ac:dyDescent="0.25">
      <c r="A796" s="5">
        <v>168</v>
      </c>
      <c r="B796" s="15" t="s">
        <v>320</v>
      </c>
      <c r="C796" s="9" t="s">
        <v>321</v>
      </c>
      <c r="D796" s="153">
        <v>6023</v>
      </c>
      <c r="E796" s="153">
        <v>0.12</v>
      </c>
      <c r="F796" s="153">
        <v>2.3199999999999998</v>
      </c>
    </row>
    <row r="797" spans="1:6" ht="15" customHeight="1" x14ac:dyDescent="0.25">
      <c r="A797" s="5">
        <v>169</v>
      </c>
      <c r="B797" s="15" t="s">
        <v>325</v>
      </c>
      <c r="C797" s="9" t="s">
        <v>326</v>
      </c>
      <c r="D797" s="153">
        <v>15711</v>
      </c>
      <c r="E797" s="153">
        <v>0.31</v>
      </c>
      <c r="F797" s="153">
        <v>6.06</v>
      </c>
    </row>
    <row r="798" spans="1:6" ht="15" customHeight="1" x14ac:dyDescent="0.25">
      <c r="A798" s="5">
        <v>170</v>
      </c>
      <c r="B798" s="15" t="s">
        <v>327</v>
      </c>
      <c r="C798" s="9" t="s">
        <v>328</v>
      </c>
      <c r="D798" s="153">
        <v>64805</v>
      </c>
      <c r="E798" s="153">
        <v>1.29</v>
      </c>
      <c r="F798" s="153">
        <v>24.98</v>
      </c>
    </row>
    <row r="799" spans="1:6" ht="15" customHeight="1" x14ac:dyDescent="0.25">
      <c r="A799" s="5">
        <v>171</v>
      </c>
      <c r="B799" s="15" t="s">
        <v>329</v>
      </c>
      <c r="C799" s="9" t="s">
        <v>330</v>
      </c>
      <c r="D799" s="153">
        <v>6969</v>
      </c>
      <c r="E799" s="153">
        <v>0.14000000000000001</v>
      </c>
      <c r="F799" s="153">
        <v>2.69</v>
      </c>
    </row>
    <row r="800" spans="1:6" ht="15" customHeight="1" x14ac:dyDescent="0.25">
      <c r="A800" s="5">
        <v>172</v>
      </c>
      <c r="B800" s="15" t="s">
        <v>331</v>
      </c>
      <c r="C800" s="9" t="s">
        <v>332</v>
      </c>
      <c r="D800" s="153">
        <v>17442</v>
      </c>
      <c r="E800" s="153">
        <v>0.35</v>
      </c>
      <c r="F800" s="153">
        <v>6.72</v>
      </c>
    </row>
    <row r="801" spans="1:6" ht="15" customHeight="1" x14ac:dyDescent="0.25">
      <c r="A801" s="5">
        <v>173</v>
      </c>
      <c r="B801" s="15" t="s">
        <v>333</v>
      </c>
      <c r="C801" s="9" t="s">
        <v>334</v>
      </c>
      <c r="D801" s="153">
        <v>1186</v>
      </c>
      <c r="E801" s="153">
        <v>0.02</v>
      </c>
      <c r="F801" s="153">
        <v>0.46</v>
      </c>
    </row>
    <row r="802" spans="1:6" ht="15" customHeight="1" x14ac:dyDescent="0.25">
      <c r="A802" s="5">
        <v>174</v>
      </c>
      <c r="B802" s="15" t="s">
        <v>335</v>
      </c>
      <c r="C802" s="9" t="s">
        <v>336</v>
      </c>
      <c r="D802" s="153">
        <v>4551</v>
      </c>
      <c r="E802" s="153">
        <v>0.09</v>
      </c>
      <c r="F802" s="153">
        <v>1.75</v>
      </c>
    </row>
    <row r="803" spans="1:6" ht="15" customHeight="1" x14ac:dyDescent="0.25">
      <c r="A803" s="5">
        <v>175</v>
      </c>
      <c r="B803" s="15" t="s">
        <v>337</v>
      </c>
      <c r="C803" s="9" t="s">
        <v>338</v>
      </c>
      <c r="D803" s="153">
        <v>64105</v>
      </c>
      <c r="E803" s="153">
        <v>1.28</v>
      </c>
      <c r="F803" s="153">
        <v>24.71</v>
      </c>
    </row>
    <row r="804" spans="1:6" ht="15" customHeight="1" x14ac:dyDescent="0.25">
      <c r="A804" s="5">
        <v>176</v>
      </c>
      <c r="B804" s="15" t="s">
        <v>339</v>
      </c>
      <c r="C804" s="9" t="s">
        <v>340</v>
      </c>
      <c r="D804" s="153">
        <v>40447</v>
      </c>
      <c r="E804" s="153">
        <v>0.81</v>
      </c>
      <c r="F804" s="153">
        <v>15.59</v>
      </c>
    </row>
    <row r="805" spans="1:6" ht="15" customHeight="1" x14ac:dyDescent="0.25">
      <c r="A805" s="5">
        <v>177</v>
      </c>
      <c r="B805" s="15" t="s">
        <v>341</v>
      </c>
      <c r="C805" s="9" t="s">
        <v>342</v>
      </c>
      <c r="D805" s="153">
        <v>868</v>
      </c>
      <c r="E805" s="153">
        <v>0.02</v>
      </c>
      <c r="F805" s="153">
        <v>0.33</v>
      </c>
    </row>
    <row r="806" spans="1:6" ht="15" customHeight="1" x14ac:dyDescent="0.25">
      <c r="A806" s="5">
        <v>178</v>
      </c>
      <c r="B806" s="15" t="s">
        <v>343</v>
      </c>
      <c r="C806" s="9" t="s">
        <v>344</v>
      </c>
      <c r="D806" s="153">
        <v>213</v>
      </c>
      <c r="E806" s="153">
        <v>0</v>
      </c>
      <c r="F806" s="153">
        <v>0.08</v>
      </c>
    </row>
    <row r="807" spans="1:6" ht="15" customHeight="1" x14ac:dyDescent="0.25">
      <c r="A807" s="5">
        <v>179</v>
      </c>
      <c r="B807" s="15" t="s">
        <v>345</v>
      </c>
      <c r="C807" s="9" t="s">
        <v>346</v>
      </c>
      <c r="D807" s="153">
        <v>24481</v>
      </c>
      <c r="E807" s="153">
        <v>0.49</v>
      </c>
      <c r="F807" s="153">
        <v>9.44</v>
      </c>
    </row>
    <row r="808" spans="1:6" ht="15" customHeight="1" x14ac:dyDescent="0.25">
      <c r="A808" s="3" t="s">
        <v>357</v>
      </c>
      <c r="B808" s="6" t="s">
        <v>358</v>
      </c>
      <c r="C808" s="3" t="s">
        <v>359</v>
      </c>
      <c r="D808" s="4">
        <f>SUM(D809:D826)</f>
        <v>215576</v>
      </c>
      <c r="E808" s="4">
        <f>SUM(E809:E826)</f>
        <v>4.2900000000000009</v>
      </c>
      <c r="F808" s="4">
        <f>SUM(F809:F826)</f>
        <v>83.09999999999998</v>
      </c>
    </row>
    <row r="809" spans="1:6" ht="15" customHeight="1" x14ac:dyDescent="0.25">
      <c r="A809" s="5">
        <v>180</v>
      </c>
      <c r="B809" s="15" t="s">
        <v>347</v>
      </c>
      <c r="C809" s="9" t="s">
        <v>348</v>
      </c>
      <c r="D809" s="153">
        <v>801</v>
      </c>
      <c r="E809" s="153">
        <v>0.02</v>
      </c>
      <c r="F809" s="153">
        <v>0.31</v>
      </c>
    </row>
    <row r="810" spans="1:6" ht="15" customHeight="1" x14ac:dyDescent="0.25">
      <c r="A810" s="5">
        <v>181</v>
      </c>
      <c r="B810" s="15" t="s">
        <v>349</v>
      </c>
      <c r="C810" s="9" t="s">
        <v>350</v>
      </c>
      <c r="D810" s="153">
        <v>8204</v>
      </c>
      <c r="E810" s="153">
        <v>0.16</v>
      </c>
      <c r="F810" s="153">
        <v>3.16</v>
      </c>
    </row>
    <row r="811" spans="1:6" ht="15" customHeight="1" x14ac:dyDescent="0.25">
      <c r="A811" s="5">
        <v>182</v>
      </c>
      <c r="B811" s="15" t="s">
        <v>351</v>
      </c>
      <c r="C811" s="9" t="s">
        <v>352</v>
      </c>
      <c r="D811" s="153">
        <v>3522</v>
      </c>
      <c r="E811" s="153">
        <v>7.0000000000000007E-2</v>
      </c>
      <c r="F811" s="153">
        <v>1.36</v>
      </c>
    </row>
    <row r="812" spans="1:6" ht="15" customHeight="1" x14ac:dyDescent="0.25">
      <c r="A812" s="5">
        <v>183</v>
      </c>
      <c r="B812" s="15" t="s">
        <v>353</v>
      </c>
      <c r="C812" s="9" t="s">
        <v>354</v>
      </c>
      <c r="D812" s="153">
        <v>2924</v>
      </c>
      <c r="E812" s="153">
        <v>0.06</v>
      </c>
      <c r="F812" s="153">
        <v>1.1299999999999999</v>
      </c>
    </row>
    <row r="813" spans="1:6" ht="15" customHeight="1" x14ac:dyDescent="0.25">
      <c r="A813" s="5">
        <v>184</v>
      </c>
      <c r="B813" s="15" t="s">
        <v>355</v>
      </c>
      <c r="C813" s="9" t="s">
        <v>356</v>
      </c>
      <c r="D813" s="153">
        <v>40694</v>
      </c>
      <c r="E813" s="153">
        <v>0.81</v>
      </c>
      <c r="F813" s="153">
        <v>15.69</v>
      </c>
    </row>
    <row r="814" spans="1:6" ht="15" customHeight="1" x14ac:dyDescent="0.25">
      <c r="A814" s="5">
        <v>185</v>
      </c>
      <c r="B814" s="15" t="s">
        <v>360</v>
      </c>
      <c r="C814" s="9" t="s">
        <v>361</v>
      </c>
      <c r="D814" s="153">
        <v>62045</v>
      </c>
      <c r="E814" s="153">
        <v>1.24</v>
      </c>
      <c r="F814" s="153">
        <v>23.92</v>
      </c>
    </row>
    <row r="815" spans="1:6" ht="15" customHeight="1" x14ac:dyDescent="0.25">
      <c r="A815" s="5">
        <v>186</v>
      </c>
      <c r="B815" s="15" t="s">
        <v>362</v>
      </c>
      <c r="C815" s="9" t="s">
        <v>363</v>
      </c>
      <c r="D815" s="153">
        <v>1221</v>
      </c>
      <c r="E815" s="153">
        <v>0.02</v>
      </c>
      <c r="F815" s="153">
        <v>0.47</v>
      </c>
    </row>
    <row r="816" spans="1:6" ht="15" customHeight="1" x14ac:dyDescent="0.25">
      <c r="A816" s="5">
        <v>187</v>
      </c>
      <c r="B816" s="15" t="s">
        <v>364</v>
      </c>
      <c r="C816" s="9" t="s">
        <v>365</v>
      </c>
      <c r="D816" s="153">
        <v>8023</v>
      </c>
      <c r="E816" s="153">
        <v>0.16</v>
      </c>
      <c r="F816" s="153">
        <v>3.09</v>
      </c>
    </row>
    <row r="817" spans="1:6" ht="15" customHeight="1" x14ac:dyDescent="0.25">
      <c r="A817" s="5">
        <v>188</v>
      </c>
      <c r="B817" s="15" t="s">
        <v>366</v>
      </c>
      <c r="C817" s="9" t="s">
        <v>367</v>
      </c>
      <c r="D817" s="153">
        <v>4193</v>
      </c>
      <c r="E817" s="153">
        <v>0.08</v>
      </c>
      <c r="F817" s="153">
        <v>1.62</v>
      </c>
    </row>
    <row r="818" spans="1:6" ht="15" customHeight="1" x14ac:dyDescent="0.25">
      <c r="A818" s="5">
        <v>189</v>
      </c>
      <c r="B818" s="15" t="s">
        <v>368</v>
      </c>
      <c r="C818" s="9" t="s">
        <v>369</v>
      </c>
      <c r="D818" s="153">
        <v>5115</v>
      </c>
      <c r="E818" s="153">
        <v>0.1</v>
      </c>
      <c r="F818" s="153">
        <v>1.97</v>
      </c>
    </row>
    <row r="819" spans="1:6" ht="15" customHeight="1" x14ac:dyDescent="0.25">
      <c r="A819" s="5">
        <v>190</v>
      </c>
      <c r="B819" s="15" t="s">
        <v>370</v>
      </c>
      <c r="C819" s="9" t="s">
        <v>371</v>
      </c>
      <c r="D819" s="153">
        <v>622</v>
      </c>
      <c r="E819" s="153">
        <v>0.01</v>
      </c>
      <c r="F819" s="153">
        <v>0.24</v>
      </c>
    </row>
    <row r="820" spans="1:6" ht="15" customHeight="1" x14ac:dyDescent="0.25">
      <c r="A820" s="5">
        <v>191</v>
      </c>
      <c r="B820" s="15" t="s">
        <v>372</v>
      </c>
      <c r="C820" s="9" t="s">
        <v>373</v>
      </c>
      <c r="D820" s="153">
        <v>1058</v>
      </c>
      <c r="E820" s="153">
        <v>0.02</v>
      </c>
      <c r="F820" s="153">
        <v>0.41</v>
      </c>
    </row>
    <row r="821" spans="1:6" ht="15" customHeight="1" x14ac:dyDescent="0.25">
      <c r="A821" s="5">
        <v>192</v>
      </c>
      <c r="B821" s="15" t="s">
        <v>374</v>
      </c>
      <c r="C821" s="9" t="s">
        <v>375</v>
      </c>
      <c r="D821" s="153">
        <v>40729</v>
      </c>
      <c r="E821" s="153">
        <v>0.81</v>
      </c>
      <c r="F821" s="153">
        <v>15.7</v>
      </c>
    </row>
    <row r="822" spans="1:6" ht="15" customHeight="1" x14ac:dyDescent="0.25">
      <c r="A822" s="5">
        <v>193</v>
      </c>
      <c r="B822" s="15" t="s">
        <v>376</v>
      </c>
      <c r="C822" s="9" t="s">
        <v>377</v>
      </c>
      <c r="D822" s="153">
        <v>912</v>
      </c>
      <c r="E822" s="153">
        <v>0.02</v>
      </c>
      <c r="F822" s="153">
        <v>0.35</v>
      </c>
    </row>
    <row r="823" spans="1:6" ht="15" customHeight="1" x14ac:dyDescent="0.25">
      <c r="A823" s="5">
        <v>194</v>
      </c>
      <c r="B823" s="15" t="s">
        <v>378</v>
      </c>
      <c r="C823" s="9" t="s">
        <v>379</v>
      </c>
      <c r="D823" s="153">
        <v>9790</v>
      </c>
      <c r="E823" s="153">
        <v>0.2</v>
      </c>
      <c r="F823" s="153">
        <v>3.77</v>
      </c>
    </row>
    <row r="824" spans="1:6" ht="15" customHeight="1" x14ac:dyDescent="0.25">
      <c r="A824" s="5">
        <v>195</v>
      </c>
      <c r="B824" s="15" t="s">
        <v>380</v>
      </c>
      <c r="C824" s="9" t="s">
        <v>381</v>
      </c>
      <c r="D824" s="153">
        <v>11960</v>
      </c>
      <c r="E824" s="153">
        <v>0.24</v>
      </c>
      <c r="F824" s="153">
        <v>4.6100000000000003</v>
      </c>
    </row>
    <row r="825" spans="1:6" ht="15" customHeight="1" x14ac:dyDescent="0.25">
      <c r="A825" s="5">
        <v>196</v>
      </c>
      <c r="B825" s="15" t="s">
        <v>382</v>
      </c>
      <c r="C825" s="9" t="s">
        <v>383</v>
      </c>
      <c r="D825" s="153">
        <v>2111</v>
      </c>
      <c r="E825" s="153">
        <v>0.04</v>
      </c>
      <c r="F825" s="153">
        <v>0.81</v>
      </c>
    </row>
    <row r="826" spans="1:6" ht="15" customHeight="1" x14ac:dyDescent="0.25">
      <c r="A826" s="5">
        <v>197</v>
      </c>
      <c r="B826" s="15" t="s">
        <v>384</v>
      </c>
      <c r="C826" s="9" t="s">
        <v>385</v>
      </c>
      <c r="D826" s="153">
        <v>11652</v>
      </c>
      <c r="E826" s="153">
        <v>0.23</v>
      </c>
      <c r="F826" s="153">
        <v>4.49</v>
      </c>
    </row>
    <row r="827" spans="1:6" ht="15" customHeight="1" x14ac:dyDescent="0.25">
      <c r="A827" s="3" t="s">
        <v>398</v>
      </c>
      <c r="B827" s="6" t="s">
        <v>871</v>
      </c>
      <c r="C827" s="3" t="s">
        <v>399</v>
      </c>
      <c r="D827" s="4">
        <f>SUM(D828:D829)</f>
        <v>133306</v>
      </c>
      <c r="E827" s="4">
        <f>SUM(E828:E829)</f>
        <v>2.66</v>
      </c>
      <c r="F827" s="4">
        <f>SUM(F828:F829)</f>
        <v>51.39</v>
      </c>
    </row>
    <row r="828" spans="1:6" ht="15" customHeight="1" x14ac:dyDescent="0.25">
      <c r="A828" s="5">
        <v>198</v>
      </c>
      <c r="B828" s="7" t="s">
        <v>386</v>
      </c>
      <c r="C828" s="13" t="s">
        <v>387</v>
      </c>
      <c r="D828" s="153">
        <v>49229</v>
      </c>
      <c r="E828" s="153">
        <v>0.98</v>
      </c>
      <c r="F828" s="153">
        <v>18.98</v>
      </c>
    </row>
    <row r="829" spans="1:6" ht="15" customHeight="1" x14ac:dyDescent="0.25">
      <c r="A829" s="5">
        <v>199</v>
      </c>
      <c r="B829" s="7" t="s">
        <v>388</v>
      </c>
      <c r="C829" s="13" t="s">
        <v>389</v>
      </c>
      <c r="D829" s="153">
        <v>84077</v>
      </c>
      <c r="E829" s="153">
        <v>1.68</v>
      </c>
      <c r="F829" s="153">
        <v>32.409999999999997</v>
      </c>
    </row>
    <row r="830" spans="1:6" ht="15" customHeight="1" x14ac:dyDescent="0.25">
      <c r="A830" s="3" t="s">
        <v>406</v>
      </c>
      <c r="B830" s="6" t="s">
        <v>872</v>
      </c>
      <c r="C830" s="3" t="s">
        <v>407</v>
      </c>
      <c r="D830" s="4">
        <f>SUM(D831:D841)</f>
        <v>468762</v>
      </c>
      <c r="E830" s="4">
        <f>SUM(E831:E841)</f>
        <v>9.36</v>
      </c>
      <c r="F830" s="4">
        <f>SUM(F831:F841)</f>
        <v>180.72000000000003</v>
      </c>
    </row>
    <row r="831" spans="1:6" ht="15" customHeight="1" x14ac:dyDescent="0.25">
      <c r="A831" s="5">
        <v>200</v>
      </c>
      <c r="B831" s="7" t="s">
        <v>390</v>
      </c>
      <c r="C831" s="13" t="s">
        <v>391</v>
      </c>
      <c r="D831" s="153">
        <v>30445</v>
      </c>
      <c r="E831" s="153">
        <v>0.61</v>
      </c>
      <c r="F831" s="153">
        <v>11.74</v>
      </c>
    </row>
    <row r="832" spans="1:6" ht="15" customHeight="1" x14ac:dyDescent="0.25">
      <c r="A832" s="5">
        <v>201</v>
      </c>
      <c r="B832" s="7" t="s">
        <v>392</v>
      </c>
      <c r="C832" s="13" t="s">
        <v>393</v>
      </c>
      <c r="D832" s="153">
        <v>57875</v>
      </c>
      <c r="E832" s="153">
        <v>1.1499999999999999</v>
      </c>
      <c r="F832" s="153">
        <v>22.31</v>
      </c>
    </row>
    <row r="833" spans="1:6" ht="15" customHeight="1" x14ac:dyDescent="0.25">
      <c r="A833" s="5">
        <v>202</v>
      </c>
      <c r="B833" s="7" t="s">
        <v>394</v>
      </c>
      <c r="C833" s="13" t="s">
        <v>395</v>
      </c>
      <c r="D833" s="153">
        <v>1463</v>
      </c>
      <c r="E833" s="153">
        <v>0.03</v>
      </c>
      <c r="F833" s="153">
        <v>0.56000000000000005</v>
      </c>
    </row>
    <row r="834" spans="1:6" ht="15" customHeight="1" x14ac:dyDescent="0.25">
      <c r="A834" s="5">
        <v>203</v>
      </c>
      <c r="B834" s="7" t="s">
        <v>396</v>
      </c>
      <c r="C834" s="13" t="s">
        <v>397</v>
      </c>
      <c r="D834" s="153">
        <v>37532</v>
      </c>
      <c r="E834" s="153">
        <v>0.75</v>
      </c>
      <c r="F834" s="153">
        <v>14.47</v>
      </c>
    </row>
    <row r="835" spans="1:6" ht="15" customHeight="1" x14ac:dyDescent="0.25">
      <c r="A835" s="5">
        <v>204</v>
      </c>
      <c r="B835" s="7" t="s">
        <v>400</v>
      </c>
      <c r="C835" s="13" t="s">
        <v>401</v>
      </c>
      <c r="D835" s="153">
        <v>4026</v>
      </c>
      <c r="E835" s="153">
        <v>0.08</v>
      </c>
      <c r="F835" s="153">
        <v>1.55</v>
      </c>
    </row>
    <row r="836" spans="1:6" ht="15" customHeight="1" x14ac:dyDescent="0.25">
      <c r="A836" s="5">
        <v>205</v>
      </c>
      <c r="B836" s="7" t="s">
        <v>402</v>
      </c>
      <c r="C836" s="13" t="s">
        <v>403</v>
      </c>
      <c r="D836" s="153">
        <v>27969</v>
      </c>
      <c r="E836" s="153">
        <v>0.56000000000000005</v>
      </c>
      <c r="F836" s="153">
        <v>10.78</v>
      </c>
    </row>
    <row r="837" spans="1:6" ht="15" customHeight="1" x14ac:dyDescent="0.25">
      <c r="A837" s="5">
        <v>206</v>
      </c>
      <c r="B837" s="7" t="s">
        <v>404</v>
      </c>
      <c r="C837" s="13" t="s">
        <v>405</v>
      </c>
      <c r="D837" s="153">
        <v>229583</v>
      </c>
      <c r="E837" s="153">
        <v>4.58</v>
      </c>
      <c r="F837" s="153">
        <v>88.51</v>
      </c>
    </row>
    <row r="838" spans="1:6" ht="15" customHeight="1" x14ac:dyDescent="0.25">
      <c r="A838" s="5">
        <v>207</v>
      </c>
      <c r="B838" s="7" t="s">
        <v>408</v>
      </c>
      <c r="C838" s="13" t="s">
        <v>409</v>
      </c>
      <c r="D838" s="153">
        <v>44528</v>
      </c>
      <c r="E838" s="153">
        <v>0.89</v>
      </c>
      <c r="F838" s="153">
        <v>17.170000000000002</v>
      </c>
    </row>
    <row r="839" spans="1:6" ht="15" customHeight="1" x14ac:dyDescent="0.25">
      <c r="A839" s="5">
        <v>208</v>
      </c>
      <c r="B839" s="7" t="s">
        <v>410</v>
      </c>
      <c r="C839" s="13" t="s">
        <v>411</v>
      </c>
      <c r="D839" s="153">
        <v>16723</v>
      </c>
      <c r="E839" s="153">
        <v>0.33</v>
      </c>
      <c r="F839" s="153">
        <v>6.45</v>
      </c>
    </row>
    <row r="840" spans="1:6" ht="15" customHeight="1" x14ac:dyDescent="0.25">
      <c r="A840" s="5">
        <v>209</v>
      </c>
      <c r="B840" s="7" t="s">
        <v>412</v>
      </c>
      <c r="C840" s="13" t="s">
        <v>413</v>
      </c>
      <c r="D840" s="153">
        <v>314</v>
      </c>
      <c r="E840" s="153">
        <v>0.01</v>
      </c>
      <c r="F840" s="153">
        <v>0.12</v>
      </c>
    </row>
    <row r="841" spans="1:6" ht="15" customHeight="1" x14ac:dyDescent="0.25">
      <c r="A841" s="5">
        <v>210</v>
      </c>
      <c r="B841" s="7" t="s">
        <v>414</v>
      </c>
      <c r="C841" s="13" t="s">
        <v>415</v>
      </c>
      <c r="D841" s="153">
        <v>18304</v>
      </c>
      <c r="E841" s="153">
        <v>0.37</v>
      </c>
      <c r="F841" s="153">
        <v>7.06</v>
      </c>
    </row>
    <row r="842" spans="1:6" ht="15" customHeight="1" x14ac:dyDescent="0.25">
      <c r="A842" s="3" t="s">
        <v>432</v>
      </c>
      <c r="B842" s="6" t="s">
        <v>873</v>
      </c>
      <c r="C842" s="3" t="s">
        <v>433</v>
      </c>
      <c r="D842" s="4">
        <f>SUM(D843:D865)</f>
        <v>322959</v>
      </c>
      <c r="E842" s="4">
        <f>SUM(E843:E865)</f>
        <v>6.4599999999999982</v>
      </c>
      <c r="F842" s="4">
        <f>SUM(F843:F865)</f>
        <v>124.50000000000001</v>
      </c>
    </row>
    <row r="843" spans="1:6" ht="15" customHeight="1" x14ac:dyDescent="0.25">
      <c r="A843" s="5">
        <v>211</v>
      </c>
      <c r="B843" s="15" t="s">
        <v>416</v>
      </c>
      <c r="C843" s="9" t="s">
        <v>417</v>
      </c>
      <c r="D843" s="153">
        <v>381</v>
      </c>
      <c r="E843" s="153">
        <v>0.01</v>
      </c>
      <c r="F843" s="153">
        <v>0.15</v>
      </c>
    </row>
    <row r="844" spans="1:6" ht="15" customHeight="1" x14ac:dyDescent="0.25">
      <c r="A844" s="5">
        <v>212</v>
      </c>
      <c r="B844" s="15" t="s">
        <v>418</v>
      </c>
      <c r="C844" s="9" t="s">
        <v>419</v>
      </c>
      <c r="D844" s="153">
        <v>892</v>
      </c>
      <c r="E844" s="153">
        <v>0.02</v>
      </c>
      <c r="F844" s="153">
        <v>0.34</v>
      </c>
    </row>
    <row r="845" spans="1:6" ht="15" customHeight="1" x14ac:dyDescent="0.25">
      <c r="A845" s="5">
        <v>213</v>
      </c>
      <c r="B845" s="15" t="s">
        <v>420</v>
      </c>
      <c r="C845" s="9" t="s">
        <v>421</v>
      </c>
      <c r="D845" s="153">
        <v>2286</v>
      </c>
      <c r="E845" s="153">
        <v>0.05</v>
      </c>
      <c r="F845" s="153">
        <v>0.88</v>
      </c>
    </row>
    <row r="846" spans="1:6" ht="15" customHeight="1" x14ac:dyDescent="0.25">
      <c r="A846" s="5">
        <v>214</v>
      </c>
      <c r="B846" s="15" t="s">
        <v>422</v>
      </c>
      <c r="C846" s="9" t="s">
        <v>423</v>
      </c>
      <c r="D846" s="153">
        <v>12409</v>
      </c>
      <c r="E846" s="153">
        <v>0.25</v>
      </c>
      <c r="F846" s="153">
        <v>4.78</v>
      </c>
    </row>
    <row r="847" spans="1:6" ht="15" customHeight="1" x14ac:dyDescent="0.25">
      <c r="A847" s="5">
        <v>215</v>
      </c>
      <c r="B847" s="15" t="s">
        <v>424</v>
      </c>
      <c r="C847" s="9" t="s">
        <v>425</v>
      </c>
      <c r="D847" s="153">
        <v>29247</v>
      </c>
      <c r="E847" s="153">
        <v>0.57999999999999996</v>
      </c>
      <c r="F847" s="153">
        <v>11.28</v>
      </c>
    </row>
    <row r="848" spans="1:6" ht="15" customHeight="1" x14ac:dyDescent="0.25">
      <c r="A848" s="5">
        <v>216</v>
      </c>
      <c r="B848" s="15" t="s">
        <v>426</v>
      </c>
      <c r="C848" s="9" t="s">
        <v>427</v>
      </c>
      <c r="D848" s="153">
        <v>121123</v>
      </c>
      <c r="E848" s="153">
        <v>2.42</v>
      </c>
      <c r="F848" s="153">
        <v>46.69</v>
      </c>
    </row>
    <row r="849" spans="1:6" ht="15" customHeight="1" x14ac:dyDescent="0.25">
      <c r="A849" s="5">
        <v>217</v>
      </c>
      <c r="B849" s="15" t="s">
        <v>428</v>
      </c>
      <c r="C849" s="9" t="s">
        <v>429</v>
      </c>
      <c r="D849" s="153">
        <v>67138</v>
      </c>
      <c r="E849" s="153">
        <v>1.34</v>
      </c>
      <c r="F849" s="153">
        <v>25.88</v>
      </c>
    </row>
    <row r="850" spans="1:6" ht="15" customHeight="1" x14ac:dyDescent="0.25">
      <c r="A850" s="5">
        <v>218</v>
      </c>
      <c r="B850" s="15" t="s">
        <v>430</v>
      </c>
      <c r="C850" s="9" t="s">
        <v>431</v>
      </c>
      <c r="D850" s="153">
        <v>51828</v>
      </c>
      <c r="E850" s="153">
        <v>1.03</v>
      </c>
      <c r="F850" s="153">
        <v>19.98</v>
      </c>
    </row>
    <row r="851" spans="1:6" ht="15" customHeight="1" x14ac:dyDescent="0.25">
      <c r="A851" s="5">
        <v>219</v>
      </c>
      <c r="B851" s="15" t="s">
        <v>434</v>
      </c>
      <c r="C851" s="9" t="s">
        <v>435</v>
      </c>
      <c r="D851" s="153">
        <v>2852</v>
      </c>
      <c r="E851" s="153">
        <v>0.06</v>
      </c>
      <c r="F851" s="153">
        <v>1.1000000000000001</v>
      </c>
    </row>
    <row r="852" spans="1:6" ht="15" customHeight="1" x14ac:dyDescent="0.25">
      <c r="A852" s="5">
        <v>220</v>
      </c>
      <c r="B852" s="15" t="s">
        <v>436</v>
      </c>
      <c r="C852" s="9" t="s">
        <v>437</v>
      </c>
      <c r="D852" s="153">
        <v>551</v>
      </c>
      <c r="E852" s="153">
        <v>0.01</v>
      </c>
      <c r="F852" s="153">
        <v>0.21</v>
      </c>
    </row>
    <row r="853" spans="1:6" ht="15" customHeight="1" x14ac:dyDescent="0.25">
      <c r="A853" s="5">
        <v>221</v>
      </c>
      <c r="B853" s="15" t="s">
        <v>438</v>
      </c>
      <c r="C853" s="9" t="s">
        <v>439</v>
      </c>
      <c r="D853" s="153">
        <v>908</v>
      </c>
      <c r="E853" s="153">
        <v>0.02</v>
      </c>
      <c r="F853" s="153">
        <v>0.35</v>
      </c>
    </row>
    <row r="854" spans="1:6" ht="15" customHeight="1" x14ac:dyDescent="0.25">
      <c r="A854" s="5">
        <v>222</v>
      </c>
      <c r="B854" s="15" t="s">
        <v>440</v>
      </c>
      <c r="C854" s="9" t="s">
        <v>441</v>
      </c>
      <c r="D854" s="153">
        <v>10130</v>
      </c>
      <c r="E854" s="153">
        <v>0.2</v>
      </c>
      <c r="F854" s="153">
        <v>3.91</v>
      </c>
    </row>
    <row r="855" spans="1:6" ht="15" customHeight="1" x14ac:dyDescent="0.25">
      <c r="A855" s="5">
        <v>223</v>
      </c>
      <c r="B855" s="15" t="s">
        <v>442</v>
      </c>
      <c r="C855" s="9" t="s">
        <v>443</v>
      </c>
      <c r="D855" s="153">
        <v>11413</v>
      </c>
      <c r="E855" s="153">
        <v>0.23</v>
      </c>
      <c r="F855" s="153">
        <v>4.4000000000000004</v>
      </c>
    </row>
    <row r="856" spans="1:6" ht="15" customHeight="1" x14ac:dyDescent="0.25">
      <c r="A856" s="5">
        <v>224</v>
      </c>
      <c r="B856" s="15" t="s">
        <v>444</v>
      </c>
      <c r="C856" s="9" t="s">
        <v>445</v>
      </c>
      <c r="D856" s="153">
        <v>398</v>
      </c>
      <c r="E856" s="153">
        <v>0.01</v>
      </c>
      <c r="F856" s="153">
        <v>0.15</v>
      </c>
    </row>
    <row r="857" spans="1:6" ht="15" customHeight="1" x14ac:dyDescent="0.25">
      <c r="A857" s="5">
        <v>225</v>
      </c>
      <c r="B857" s="15" t="s">
        <v>446</v>
      </c>
      <c r="C857" s="9" t="s">
        <v>447</v>
      </c>
      <c r="D857" s="153">
        <v>784</v>
      </c>
      <c r="E857" s="153">
        <v>0.02</v>
      </c>
      <c r="F857" s="153">
        <v>0.3</v>
      </c>
    </row>
    <row r="858" spans="1:6" ht="15" customHeight="1" x14ac:dyDescent="0.25">
      <c r="A858" s="5">
        <v>226</v>
      </c>
      <c r="B858" s="15" t="s">
        <v>448</v>
      </c>
      <c r="C858" s="9" t="s">
        <v>449</v>
      </c>
      <c r="D858" s="153">
        <v>613</v>
      </c>
      <c r="E858" s="153">
        <v>0.01</v>
      </c>
      <c r="F858" s="153">
        <v>0.24</v>
      </c>
    </row>
    <row r="859" spans="1:6" ht="15" customHeight="1" x14ac:dyDescent="0.25">
      <c r="A859" s="5">
        <v>227</v>
      </c>
      <c r="B859" s="15" t="s">
        <v>450</v>
      </c>
      <c r="C859" s="9" t="s">
        <v>451</v>
      </c>
      <c r="D859" s="153">
        <v>128</v>
      </c>
      <c r="E859" s="153">
        <v>0</v>
      </c>
      <c r="F859" s="153">
        <v>0.05</v>
      </c>
    </row>
    <row r="860" spans="1:6" ht="15" customHeight="1" x14ac:dyDescent="0.25">
      <c r="A860" s="5">
        <v>228</v>
      </c>
      <c r="B860" s="15" t="s">
        <v>452</v>
      </c>
      <c r="C860" s="9" t="s">
        <v>453</v>
      </c>
      <c r="D860" s="153">
        <v>390</v>
      </c>
      <c r="E860" s="153">
        <v>0.01</v>
      </c>
      <c r="F860" s="153">
        <v>0.15</v>
      </c>
    </row>
    <row r="861" spans="1:6" ht="15" customHeight="1" x14ac:dyDescent="0.25">
      <c r="A861" s="5">
        <v>229</v>
      </c>
      <c r="B861" s="15" t="s">
        <v>454</v>
      </c>
      <c r="C861" s="9" t="s">
        <v>455</v>
      </c>
      <c r="D861" s="153">
        <v>377</v>
      </c>
      <c r="E861" s="153">
        <v>0.01</v>
      </c>
      <c r="F861" s="153">
        <v>0.15</v>
      </c>
    </row>
    <row r="862" spans="1:6" ht="15" customHeight="1" x14ac:dyDescent="0.25">
      <c r="A862" s="5">
        <v>230</v>
      </c>
      <c r="B862" s="15" t="s">
        <v>456</v>
      </c>
      <c r="C862" s="9" t="s">
        <v>457</v>
      </c>
      <c r="D862" s="153">
        <v>1333</v>
      </c>
      <c r="E862" s="153">
        <v>0.03</v>
      </c>
      <c r="F862" s="153">
        <v>0.51</v>
      </c>
    </row>
    <row r="863" spans="1:6" ht="15" customHeight="1" x14ac:dyDescent="0.25">
      <c r="A863" s="5">
        <v>231</v>
      </c>
      <c r="B863" s="15" t="s">
        <v>458</v>
      </c>
      <c r="C863" s="9" t="s">
        <v>459</v>
      </c>
      <c r="D863" s="153">
        <v>436</v>
      </c>
      <c r="E863" s="153">
        <v>0.01</v>
      </c>
      <c r="F863" s="153">
        <v>0.17</v>
      </c>
    </row>
    <row r="864" spans="1:6" ht="15" customHeight="1" x14ac:dyDescent="0.25">
      <c r="A864" s="5">
        <v>232</v>
      </c>
      <c r="B864" s="15" t="s">
        <v>460</v>
      </c>
      <c r="C864" s="9" t="s">
        <v>461</v>
      </c>
      <c r="D864" s="153">
        <v>1118</v>
      </c>
      <c r="E864" s="153">
        <v>0.02</v>
      </c>
      <c r="F864" s="153">
        <v>0.43</v>
      </c>
    </row>
    <row r="865" spans="1:6" ht="15" customHeight="1" x14ac:dyDescent="0.25">
      <c r="A865" s="5">
        <v>233</v>
      </c>
      <c r="B865" s="15" t="s">
        <v>462</v>
      </c>
      <c r="C865" s="9" t="s">
        <v>463</v>
      </c>
      <c r="D865" s="153">
        <v>6224</v>
      </c>
      <c r="E865" s="153">
        <v>0.12</v>
      </c>
      <c r="F865" s="153">
        <v>2.4</v>
      </c>
    </row>
    <row r="866" spans="1:6" ht="15" customHeight="1" x14ac:dyDescent="0.25">
      <c r="A866" s="3" t="s">
        <v>482</v>
      </c>
      <c r="B866" s="6" t="s">
        <v>874</v>
      </c>
      <c r="C866" s="3" t="s">
        <v>483</v>
      </c>
      <c r="D866" s="4">
        <f>SUM(D867:D877)</f>
        <v>1888</v>
      </c>
      <c r="E866" s="4">
        <f>SUM(E867:E877)</f>
        <v>0.02</v>
      </c>
      <c r="F866" s="4">
        <f>SUM(F867:F877)</f>
        <v>0.73000000000000009</v>
      </c>
    </row>
    <row r="867" spans="1:6" ht="15" customHeight="1" x14ac:dyDescent="0.25">
      <c r="A867" s="5">
        <v>234</v>
      </c>
      <c r="B867" s="7" t="s">
        <v>464</v>
      </c>
      <c r="C867" s="13" t="s">
        <v>465</v>
      </c>
      <c r="D867" s="153">
        <v>57</v>
      </c>
      <c r="E867" s="153">
        <v>0</v>
      </c>
      <c r="F867" s="153">
        <v>0.02</v>
      </c>
    </row>
    <row r="868" spans="1:6" ht="15" customHeight="1" x14ac:dyDescent="0.25">
      <c r="A868" s="5">
        <v>235</v>
      </c>
      <c r="B868" s="7" t="s">
        <v>466</v>
      </c>
      <c r="C868" s="13" t="s">
        <v>467</v>
      </c>
      <c r="D868" s="153">
        <v>29</v>
      </c>
      <c r="E868" s="153">
        <v>0</v>
      </c>
      <c r="F868" s="153">
        <v>0.01</v>
      </c>
    </row>
    <row r="869" spans="1:6" ht="15" customHeight="1" x14ac:dyDescent="0.25">
      <c r="A869" s="5">
        <v>236</v>
      </c>
      <c r="B869" s="7" t="s">
        <v>468</v>
      </c>
      <c r="C869" s="13" t="s">
        <v>469</v>
      </c>
      <c r="D869" s="153">
        <v>122</v>
      </c>
      <c r="E869" s="153">
        <v>0</v>
      </c>
      <c r="F869" s="153">
        <v>0.05</v>
      </c>
    </row>
    <row r="870" spans="1:6" ht="15" customHeight="1" x14ac:dyDescent="0.25">
      <c r="A870" s="5">
        <v>237</v>
      </c>
      <c r="B870" s="7" t="s">
        <v>470</v>
      </c>
      <c r="C870" s="13" t="s">
        <v>471</v>
      </c>
      <c r="D870" s="153">
        <v>71</v>
      </c>
      <c r="E870" s="153">
        <v>0</v>
      </c>
      <c r="F870" s="153">
        <v>0.03</v>
      </c>
    </row>
    <row r="871" spans="1:6" ht="15" customHeight="1" x14ac:dyDescent="0.25">
      <c r="A871" s="5">
        <v>238</v>
      </c>
      <c r="B871" s="7" t="s">
        <v>472</v>
      </c>
      <c r="C871" s="13" t="s">
        <v>473</v>
      </c>
      <c r="D871" s="153">
        <v>19</v>
      </c>
      <c r="E871" s="153">
        <v>0</v>
      </c>
      <c r="F871" s="153">
        <v>0.01</v>
      </c>
    </row>
    <row r="872" spans="1:6" ht="15" customHeight="1" x14ac:dyDescent="0.25">
      <c r="A872" s="5">
        <v>239</v>
      </c>
      <c r="B872" s="7" t="s">
        <v>474</v>
      </c>
      <c r="C872" s="13" t="s">
        <v>475</v>
      </c>
      <c r="D872" s="153">
        <v>69</v>
      </c>
      <c r="E872" s="153">
        <v>0</v>
      </c>
      <c r="F872" s="153">
        <v>0.03</v>
      </c>
    </row>
    <row r="873" spans="1:6" ht="15" customHeight="1" x14ac:dyDescent="0.25">
      <c r="A873" s="5">
        <v>240</v>
      </c>
      <c r="B873" s="7" t="s">
        <v>476</v>
      </c>
      <c r="C873" s="13" t="s">
        <v>477</v>
      </c>
      <c r="D873" s="153">
        <v>2</v>
      </c>
      <c r="E873" s="153">
        <v>0</v>
      </c>
      <c r="F873" s="153">
        <v>0</v>
      </c>
    </row>
    <row r="874" spans="1:6" ht="15" customHeight="1" x14ac:dyDescent="0.25">
      <c r="A874" s="5">
        <v>241</v>
      </c>
      <c r="B874" s="7" t="s">
        <v>478</v>
      </c>
      <c r="C874" s="13" t="s">
        <v>479</v>
      </c>
      <c r="D874" s="153">
        <v>10</v>
      </c>
      <c r="E874" s="153">
        <v>0</v>
      </c>
      <c r="F874" s="153">
        <v>0</v>
      </c>
    </row>
    <row r="875" spans="1:6" ht="15" customHeight="1" x14ac:dyDescent="0.25">
      <c r="A875" s="5">
        <v>242</v>
      </c>
      <c r="B875" s="7" t="s">
        <v>480</v>
      </c>
      <c r="C875" s="13" t="s">
        <v>481</v>
      </c>
      <c r="D875" s="153">
        <v>1238</v>
      </c>
      <c r="E875" s="153">
        <v>0.02</v>
      </c>
      <c r="F875" s="153">
        <v>0.48</v>
      </c>
    </row>
    <row r="876" spans="1:6" ht="15" customHeight="1" x14ac:dyDescent="0.25">
      <c r="A876" s="5">
        <v>243</v>
      </c>
      <c r="B876" s="7" t="s">
        <v>484</v>
      </c>
      <c r="C876" s="13" t="s">
        <v>485</v>
      </c>
      <c r="D876" s="153">
        <v>136</v>
      </c>
      <c r="E876" s="153">
        <v>0</v>
      </c>
      <c r="F876" s="153">
        <v>0.05</v>
      </c>
    </row>
    <row r="877" spans="1:6" ht="15" customHeight="1" x14ac:dyDescent="0.25">
      <c r="A877" s="5">
        <v>244</v>
      </c>
      <c r="B877" s="7" t="s">
        <v>486</v>
      </c>
      <c r="C877" s="13" t="s">
        <v>487</v>
      </c>
      <c r="D877" s="153">
        <v>135</v>
      </c>
      <c r="E877" s="153">
        <v>0</v>
      </c>
      <c r="F877" s="153">
        <v>0.05</v>
      </c>
    </row>
    <row r="878" spans="1:6" ht="15" customHeight="1" x14ac:dyDescent="0.25">
      <c r="A878" s="3" t="s">
        <v>504</v>
      </c>
      <c r="B878" s="6" t="s">
        <v>875</v>
      </c>
      <c r="C878" s="3" t="s">
        <v>505</v>
      </c>
      <c r="D878" s="4">
        <f>SUM(D879:D885)</f>
        <v>15</v>
      </c>
      <c r="E878" s="4">
        <f>SUM(E879:E885)</f>
        <v>0</v>
      </c>
      <c r="F878" s="4">
        <f>SUM(F879:F885)</f>
        <v>0</v>
      </c>
    </row>
    <row r="879" spans="1:6" ht="15" customHeight="1" x14ac:dyDescent="0.25">
      <c r="A879" s="5">
        <v>245</v>
      </c>
      <c r="B879" s="15" t="s">
        <v>488</v>
      </c>
      <c r="C879" s="9" t="s">
        <v>489</v>
      </c>
      <c r="D879" s="153">
        <v>1</v>
      </c>
      <c r="E879" s="153">
        <v>0</v>
      </c>
      <c r="F879" s="153">
        <v>0</v>
      </c>
    </row>
    <row r="880" spans="1:6" ht="15" customHeight="1" x14ac:dyDescent="0.25">
      <c r="A880" s="5">
        <v>246</v>
      </c>
      <c r="B880" s="15" t="s">
        <v>490</v>
      </c>
      <c r="C880" s="9" t="s">
        <v>491</v>
      </c>
      <c r="D880" s="153">
        <v>1</v>
      </c>
      <c r="E880" s="153">
        <v>0</v>
      </c>
      <c r="F880" s="153">
        <v>0</v>
      </c>
    </row>
    <row r="881" spans="1:6" ht="15" customHeight="1" x14ac:dyDescent="0.25">
      <c r="A881" s="5">
        <v>247</v>
      </c>
      <c r="B881" s="15" t="s">
        <v>776</v>
      </c>
      <c r="C881" s="9" t="s">
        <v>493</v>
      </c>
      <c r="D881" s="153">
        <v>1</v>
      </c>
      <c r="E881" s="153">
        <v>0</v>
      </c>
      <c r="F881" s="153">
        <v>0</v>
      </c>
    </row>
    <row r="882" spans="1:6" ht="15" customHeight="1" x14ac:dyDescent="0.25">
      <c r="A882" s="5">
        <v>248</v>
      </c>
      <c r="B882" s="15" t="s">
        <v>777</v>
      </c>
      <c r="C882" s="9" t="s">
        <v>495</v>
      </c>
      <c r="D882" s="153">
        <v>1</v>
      </c>
      <c r="E882" s="153">
        <v>0</v>
      </c>
      <c r="F882" s="153">
        <v>0</v>
      </c>
    </row>
    <row r="883" spans="1:6" ht="15" customHeight="1" x14ac:dyDescent="0.25">
      <c r="A883" s="5">
        <v>249</v>
      </c>
      <c r="B883" s="15" t="s">
        <v>496</v>
      </c>
      <c r="C883" s="9" t="s">
        <v>497</v>
      </c>
      <c r="D883" s="153">
        <v>1</v>
      </c>
      <c r="E883" s="153">
        <v>0</v>
      </c>
      <c r="F883" s="153">
        <v>0</v>
      </c>
    </row>
    <row r="884" spans="1:6" ht="15" customHeight="1" x14ac:dyDescent="0.25">
      <c r="A884" s="5">
        <v>251</v>
      </c>
      <c r="B884" s="7" t="s">
        <v>498</v>
      </c>
      <c r="C884" s="13" t="s">
        <v>499</v>
      </c>
      <c r="D884" s="153">
        <v>3</v>
      </c>
      <c r="E884" s="153">
        <v>0</v>
      </c>
      <c r="F884" s="153">
        <v>0</v>
      </c>
    </row>
    <row r="885" spans="1:6" ht="15" customHeight="1" x14ac:dyDescent="0.25">
      <c r="A885" s="5">
        <v>253</v>
      </c>
      <c r="B885" s="7" t="s">
        <v>500</v>
      </c>
      <c r="C885" s="13" t="s">
        <v>501</v>
      </c>
      <c r="D885" s="153">
        <v>7</v>
      </c>
      <c r="E885" s="153">
        <v>0</v>
      </c>
      <c r="F885" s="153">
        <v>0</v>
      </c>
    </row>
    <row r="886" spans="1:6" ht="15" customHeight="1" x14ac:dyDescent="0.25">
      <c r="A886" s="3" t="s">
        <v>522</v>
      </c>
      <c r="B886" s="6" t="s">
        <v>915</v>
      </c>
      <c r="C886" s="3" t="s">
        <v>523</v>
      </c>
      <c r="D886" s="4">
        <f>SUM(D887:D899)</f>
        <v>1895</v>
      </c>
      <c r="E886" s="4">
        <f>SUM(E887:E899)</f>
        <v>0.03</v>
      </c>
      <c r="F886" s="4">
        <f>SUM(F887:F899)</f>
        <v>0.73000000000000009</v>
      </c>
    </row>
    <row r="887" spans="1:6" ht="15" customHeight="1" x14ac:dyDescent="0.25">
      <c r="A887" s="5">
        <v>254</v>
      </c>
      <c r="B887" s="7" t="s">
        <v>502</v>
      </c>
      <c r="C887" s="13" t="s">
        <v>503</v>
      </c>
      <c r="D887" s="153">
        <v>28</v>
      </c>
      <c r="E887" s="153">
        <v>0</v>
      </c>
      <c r="F887" s="153">
        <v>0.01</v>
      </c>
    </row>
    <row r="888" spans="1:6" ht="15" customHeight="1" x14ac:dyDescent="0.25">
      <c r="A888" s="5">
        <v>255</v>
      </c>
      <c r="B888" s="7" t="s">
        <v>506</v>
      </c>
      <c r="C888" s="13" t="s">
        <v>507</v>
      </c>
      <c r="D888" s="153">
        <v>82</v>
      </c>
      <c r="E888" s="153">
        <v>0</v>
      </c>
      <c r="F888" s="153">
        <v>0.03</v>
      </c>
    </row>
    <row r="889" spans="1:6" ht="15" customHeight="1" x14ac:dyDescent="0.25">
      <c r="A889" s="5">
        <v>256</v>
      </c>
      <c r="B889" s="7" t="s">
        <v>508</v>
      </c>
      <c r="C889" s="13" t="s">
        <v>509</v>
      </c>
      <c r="D889" s="153">
        <v>484</v>
      </c>
      <c r="E889" s="153">
        <v>0.01</v>
      </c>
      <c r="F889" s="153">
        <v>0.19</v>
      </c>
    </row>
    <row r="890" spans="1:6" ht="15" customHeight="1" x14ac:dyDescent="0.25">
      <c r="A890" s="5">
        <v>257</v>
      </c>
      <c r="B890" s="7" t="s">
        <v>510</v>
      </c>
      <c r="C890" s="13" t="s">
        <v>511</v>
      </c>
      <c r="D890" s="153">
        <v>20</v>
      </c>
      <c r="E890" s="153">
        <v>0</v>
      </c>
      <c r="F890" s="153">
        <v>0.01</v>
      </c>
    </row>
    <row r="891" spans="1:6" ht="15" customHeight="1" x14ac:dyDescent="0.25">
      <c r="A891" s="5">
        <v>258</v>
      </c>
      <c r="B891" s="7" t="s">
        <v>512</v>
      </c>
      <c r="C891" s="13" t="s">
        <v>513</v>
      </c>
      <c r="D891" s="153">
        <v>13</v>
      </c>
      <c r="E891" s="153">
        <v>0</v>
      </c>
      <c r="F891" s="153">
        <v>0.01</v>
      </c>
    </row>
    <row r="892" spans="1:6" ht="15" customHeight="1" x14ac:dyDescent="0.25">
      <c r="A892" s="5">
        <v>259</v>
      </c>
      <c r="B892" s="7" t="s">
        <v>514</v>
      </c>
      <c r="C892" s="13" t="s">
        <v>515</v>
      </c>
      <c r="D892" s="153">
        <v>109</v>
      </c>
      <c r="E892" s="153">
        <v>0</v>
      </c>
      <c r="F892" s="153">
        <v>0.04</v>
      </c>
    </row>
    <row r="893" spans="1:6" ht="15" customHeight="1" x14ac:dyDescent="0.25">
      <c r="A893" s="5">
        <v>260</v>
      </c>
      <c r="B893" s="7" t="s">
        <v>516</v>
      </c>
      <c r="C893" s="13" t="s">
        <v>517</v>
      </c>
      <c r="D893" s="153">
        <v>57</v>
      </c>
      <c r="E893" s="153">
        <v>0</v>
      </c>
      <c r="F893" s="153">
        <v>0.02</v>
      </c>
    </row>
    <row r="894" spans="1:6" ht="15" customHeight="1" x14ac:dyDescent="0.25">
      <c r="A894" s="5">
        <v>261</v>
      </c>
      <c r="B894" s="7" t="s">
        <v>518</v>
      </c>
      <c r="C894" s="13" t="s">
        <v>519</v>
      </c>
      <c r="D894" s="153">
        <v>392</v>
      </c>
      <c r="E894" s="153">
        <v>0.01</v>
      </c>
      <c r="F894" s="153">
        <v>0.15</v>
      </c>
    </row>
    <row r="895" spans="1:6" ht="15" customHeight="1" x14ac:dyDescent="0.25">
      <c r="A895" s="5">
        <v>262</v>
      </c>
      <c r="B895" s="7" t="s">
        <v>520</v>
      </c>
      <c r="C895" s="13" t="s">
        <v>521</v>
      </c>
      <c r="D895" s="153">
        <v>43</v>
      </c>
      <c r="E895" s="153">
        <v>0</v>
      </c>
      <c r="F895" s="153">
        <v>0.02</v>
      </c>
    </row>
    <row r="896" spans="1:6" ht="15" customHeight="1" x14ac:dyDescent="0.25">
      <c r="A896" s="5">
        <v>263</v>
      </c>
      <c r="B896" s="7" t="s">
        <v>524</v>
      </c>
      <c r="C896" s="13" t="s">
        <v>525</v>
      </c>
      <c r="D896" s="153">
        <v>103</v>
      </c>
      <c r="E896" s="153">
        <v>0</v>
      </c>
      <c r="F896" s="153">
        <v>0.04</v>
      </c>
    </row>
    <row r="897" spans="1:6" ht="15" customHeight="1" x14ac:dyDescent="0.25">
      <c r="A897" s="5">
        <v>264</v>
      </c>
      <c r="B897" s="7" t="s">
        <v>526</v>
      </c>
      <c r="C897" s="13" t="s">
        <v>527</v>
      </c>
      <c r="D897" s="153">
        <v>192</v>
      </c>
      <c r="E897" s="153">
        <v>0</v>
      </c>
      <c r="F897" s="153">
        <v>7.0000000000000007E-2</v>
      </c>
    </row>
    <row r="898" spans="1:6" ht="15" customHeight="1" x14ac:dyDescent="0.25">
      <c r="A898" s="5">
        <v>265</v>
      </c>
      <c r="B898" s="7" t="s">
        <v>528</v>
      </c>
      <c r="C898" s="13" t="s">
        <v>529</v>
      </c>
      <c r="D898" s="153">
        <v>291</v>
      </c>
      <c r="E898" s="153">
        <v>0.01</v>
      </c>
      <c r="F898" s="153">
        <v>0.11</v>
      </c>
    </row>
    <row r="899" spans="1:6" ht="15" customHeight="1" x14ac:dyDescent="0.25">
      <c r="A899" s="5">
        <v>266</v>
      </c>
      <c r="B899" s="7" t="s">
        <v>530</v>
      </c>
      <c r="C899" s="13" t="s">
        <v>531</v>
      </c>
      <c r="D899" s="153">
        <v>81</v>
      </c>
      <c r="E899" s="153">
        <v>0</v>
      </c>
      <c r="F899" s="153">
        <v>0.03</v>
      </c>
    </row>
    <row r="900" spans="1:6" ht="15" customHeight="1" x14ac:dyDescent="0.25">
      <c r="A900" s="3" t="s">
        <v>552</v>
      </c>
      <c r="B900" s="6" t="s">
        <v>876</v>
      </c>
      <c r="C900" s="3" t="s">
        <v>553</v>
      </c>
      <c r="D900" s="4">
        <f>SUM(D901:D904)</f>
        <v>439921</v>
      </c>
      <c r="E900" s="4">
        <f>SUM(E901:E904)</f>
        <v>8.77</v>
      </c>
      <c r="F900" s="4">
        <f>SUM(F901:F904)</f>
        <v>169.59</v>
      </c>
    </row>
    <row r="901" spans="1:6" ht="15" customHeight="1" x14ac:dyDescent="0.25">
      <c r="A901" s="5">
        <v>267</v>
      </c>
      <c r="B901" s="7" t="s">
        <v>532</v>
      </c>
      <c r="C901" s="13" t="s">
        <v>533</v>
      </c>
      <c r="D901" s="153">
        <v>69341</v>
      </c>
      <c r="E901" s="153">
        <v>1.38</v>
      </c>
      <c r="F901" s="153">
        <v>26.73</v>
      </c>
    </row>
    <row r="902" spans="1:6" ht="15" customHeight="1" x14ac:dyDescent="0.25">
      <c r="A902" s="5">
        <v>268</v>
      </c>
      <c r="B902" s="7" t="s">
        <v>534</v>
      </c>
      <c r="C902" s="13" t="s">
        <v>535</v>
      </c>
      <c r="D902" s="153">
        <v>95338</v>
      </c>
      <c r="E902" s="153">
        <v>1.9</v>
      </c>
      <c r="F902" s="153">
        <v>36.75</v>
      </c>
    </row>
    <row r="903" spans="1:6" ht="15" customHeight="1" x14ac:dyDescent="0.25">
      <c r="A903" s="5">
        <v>269</v>
      </c>
      <c r="B903" s="7" t="s">
        <v>536</v>
      </c>
      <c r="C903" s="13" t="s">
        <v>537</v>
      </c>
      <c r="D903" s="153">
        <v>2359</v>
      </c>
      <c r="E903" s="153">
        <v>0.05</v>
      </c>
      <c r="F903" s="153">
        <v>0.91</v>
      </c>
    </row>
    <row r="904" spans="1:6" ht="15" customHeight="1" x14ac:dyDescent="0.25">
      <c r="A904" s="5">
        <v>270</v>
      </c>
      <c r="B904" s="7" t="s">
        <v>538</v>
      </c>
      <c r="C904" s="13" t="s">
        <v>539</v>
      </c>
      <c r="D904" s="153">
        <v>272883</v>
      </c>
      <c r="E904" s="153">
        <v>5.44</v>
      </c>
      <c r="F904" s="153">
        <v>105.2</v>
      </c>
    </row>
    <row r="905" spans="1:6" ht="15" customHeight="1" x14ac:dyDescent="0.25">
      <c r="A905" s="3" t="s">
        <v>564</v>
      </c>
      <c r="B905" s="6" t="s">
        <v>877</v>
      </c>
      <c r="C905" s="3" t="s">
        <v>565</v>
      </c>
      <c r="D905" s="4">
        <f>SUM(D906:D924)</f>
        <v>180256</v>
      </c>
      <c r="E905" s="4">
        <f>SUM(E906:E924)</f>
        <v>3.5899999999999994</v>
      </c>
      <c r="F905" s="4">
        <f>SUM(F906:F924)</f>
        <v>69.489999999999995</v>
      </c>
    </row>
    <row r="906" spans="1:6" ht="15" customHeight="1" x14ac:dyDescent="0.25">
      <c r="A906" s="5">
        <v>271</v>
      </c>
      <c r="B906" s="7" t="s">
        <v>540</v>
      </c>
      <c r="C906" s="13" t="s">
        <v>541</v>
      </c>
      <c r="D906" s="153">
        <v>1161</v>
      </c>
      <c r="E906" s="153">
        <v>0.02</v>
      </c>
      <c r="F906" s="153">
        <v>0.45</v>
      </c>
    </row>
    <row r="907" spans="1:6" ht="15" customHeight="1" x14ac:dyDescent="0.25">
      <c r="A907" s="5">
        <v>272</v>
      </c>
      <c r="B907" s="7" t="s">
        <v>542</v>
      </c>
      <c r="C907" s="13" t="s">
        <v>543</v>
      </c>
      <c r="D907" s="153">
        <v>3237</v>
      </c>
      <c r="E907" s="153">
        <v>0.06</v>
      </c>
      <c r="F907" s="153">
        <v>1.25</v>
      </c>
    </row>
    <row r="908" spans="1:6" ht="15" customHeight="1" x14ac:dyDescent="0.25">
      <c r="A908" s="5">
        <v>273</v>
      </c>
      <c r="B908" s="7" t="s">
        <v>544</v>
      </c>
      <c r="C908" s="13" t="s">
        <v>545</v>
      </c>
      <c r="D908" s="153">
        <v>3943</v>
      </c>
      <c r="E908" s="153">
        <v>0.08</v>
      </c>
      <c r="F908" s="153">
        <v>1.52</v>
      </c>
    </row>
    <row r="909" spans="1:6" ht="15" customHeight="1" x14ac:dyDescent="0.25">
      <c r="A909" s="5">
        <v>274</v>
      </c>
      <c r="B909" s="7" t="s">
        <v>546</v>
      </c>
      <c r="C909" s="13" t="s">
        <v>547</v>
      </c>
      <c r="D909" s="153">
        <v>12737</v>
      </c>
      <c r="E909" s="153">
        <v>0.25</v>
      </c>
      <c r="F909" s="153">
        <v>4.91</v>
      </c>
    </row>
    <row r="910" spans="1:6" ht="15" customHeight="1" x14ac:dyDescent="0.25">
      <c r="A910" s="5">
        <v>275</v>
      </c>
      <c r="B910" s="7" t="s">
        <v>548</v>
      </c>
      <c r="C910" s="13" t="s">
        <v>549</v>
      </c>
      <c r="D910" s="153">
        <v>258</v>
      </c>
      <c r="E910" s="153">
        <v>0.01</v>
      </c>
      <c r="F910" s="153">
        <v>0.1</v>
      </c>
    </row>
    <row r="911" spans="1:6" ht="15" customHeight="1" x14ac:dyDescent="0.25">
      <c r="A911" s="5">
        <v>276</v>
      </c>
      <c r="B911" s="7" t="s">
        <v>550</v>
      </c>
      <c r="C911" s="13" t="s">
        <v>551</v>
      </c>
      <c r="D911" s="153">
        <v>13851</v>
      </c>
      <c r="E911" s="153">
        <v>0.28000000000000003</v>
      </c>
      <c r="F911" s="153">
        <v>5.34</v>
      </c>
    </row>
    <row r="912" spans="1:6" ht="15" customHeight="1" x14ac:dyDescent="0.25">
      <c r="A912" s="5">
        <v>277</v>
      </c>
      <c r="B912" s="7" t="s">
        <v>554</v>
      </c>
      <c r="C912" s="13" t="s">
        <v>555</v>
      </c>
      <c r="D912" s="153">
        <v>1557</v>
      </c>
      <c r="E912" s="153">
        <v>0.03</v>
      </c>
      <c r="F912" s="153">
        <v>0.6</v>
      </c>
    </row>
    <row r="913" spans="1:6" ht="15" customHeight="1" x14ac:dyDescent="0.25">
      <c r="A913" s="5">
        <v>278</v>
      </c>
      <c r="B913" s="7" t="s">
        <v>556</v>
      </c>
      <c r="C913" s="13" t="s">
        <v>557</v>
      </c>
      <c r="D913" s="153">
        <v>732</v>
      </c>
      <c r="E913" s="153">
        <v>0.01</v>
      </c>
      <c r="F913" s="153">
        <v>0.28000000000000003</v>
      </c>
    </row>
    <row r="914" spans="1:6" ht="15" customHeight="1" x14ac:dyDescent="0.25">
      <c r="A914" s="5">
        <v>279</v>
      </c>
      <c r="B914" s="7" t="s">
        <v>558</v>
      </c>
      <c r="C914" s="13" t="s">
        <v>559</v>
      </c>
      <c r="D914" s="153">
        <v>423</v>
      </c>
      <c r="E914" s="153">
        <v>0.01</v>
      </c>
      <c r="F914" s="153">
        <v>0.16</v>
      </c>
    </row>
    <row r="915" spans="1:6" ht="15" customHeight="1" x14ac:dyDescent="0.25">
      <c r="A915" s="5">
        <v>280</v>
      </c>
      <c r="B915" s="7" t="s">
        <v>560</v>
      </c>
      <c r="C915" s="13" t="s">
        <v>561</v>
      </c>
      <c r="D915" s="153">
        <v>2736</v>
      </c>
      <c r="E915" s="153">
        <v>0.05</v>
      </c>
      <c r="F915" s="153">
        <v>1.05</v>
      </c>
    </row>
    <row r="916" spans="1:6" ht="15" customHeight="1" x14ac:dyDescent="0.25">
      <c r="A916" s="5">
        <v>281</v>
      </c>
      <c r="B916" s="7" t="s">
        <v>562</v>
      </c>
      <c r="C916" s="13" t="s">
        <v>563</v>
      </c>
      <c r="D916" s="153">
        <v>112595</v>
      </c>
      <c r="E916" s="153">
        <v>2.25</v>
      </c>
      <c r="F916" s="153">
        <v>43.41</v>
      </c>
    </row>
    <row r="917" spans="1:6" ht="15" customHeight="1" x14ac:dyDescent="0.25">
      <c r="A917" s="5">
        <v>282</v>
      </c>
      <c r="B917" s="7" t="s">
        <v>566</v>
      </c>
      <c r="C917" s="13" t="s">
        <v>567</v>
      </c>
      <c r="D917" s="153">
        <v>7496</v>
      </c>
      <c r="E917" s="153">
        <v>0.15</v>
      </c>
      <c r="F917" s="153">
        <v>2.89</v>
      </c>
    </row>
    <row r="918" spans="1:6" ht="15" customHeight="1" x14ac:dyDescent="0.25">
      <c r="A918" s="5">
        <v>283</v>
      </c>
      <c r="B918" s="7" t="s">
        <v>568</v>
      </c>
      <c r="C918" s="13" t="s">
        <v>569</v>
      </c>
      <c r="D918" s="153">
        <v>5509</v>
      </c>
      <c r="E918" s="153">
        <v>0.11</v>
      </c>
      <c r="F918" s="153">
        <v>2.12</v>
      </c>
    </row>
    <row r="919" spans="1:6" ht="15" customHeight="1" x14ac:dyDescent="0.25">
      <c r="A919" s="5">
        <v>284</v>
      </c>
      <c r="B919" s="7" t="s">
        <v>570</v>
      </c>
      <c r="C919" s="13" t="s">
        <v>571</v>
      </c>
      <c r="D919" s="153">
        <v>379</v>
      </c>
      <c r="E919" s="153">
        <v>0.01</v>
      </c>
      <c r="F919" s="153">
        <v>0.15</v>
      </c>
    </row>
    <row r="920" spans="1:6" ht="15" customHeight="1" x14ac:dyDescent="0.25">
      <c r="A920" s="5">
        <v>285</v>
      </c>
      <c r="B920" s="7" t="s">
        <v>572</v>
      </c>
      <c r="C920" s="13" t="s">
        <v>573</v>
      </c>
      <c r="D920" s="153">
        <v>625</v>
      </c>
      <c r="E920" s="153">
        <v>0.01</v>
      </c>
      <c r="F920" s="153">
        <v>0.24</v>
      </c>
    </row>
    <row r="921" spans="1:6" ht="15" customHeight="1" x14ac:dyDescent="0.25">
      <c r="A921" s="5">
        <v>286</v>
      </c>
      <c r="B921" s="7" t="s">
        <v>574</v>
      </c>
      <c r="C921" s="13" t="s">
        <v>575</v>
      </c>
      <c r="D921" s="153">
        <v>41</v>
      </c>
      <c r="E921" s="153">
        <v>0</v>
      </c>
      <c r="F921" s="153">
        <v>0.02</v>
      </c>
    </row>
    <row r="922" spans="1:6" ht="15" customHeight="1" x14ac:dyDescent="0.25">
      <c r="A922" s="5">
        <v>287</v>
      </c>
      <c r="B922" s="7" t="s">
        <v>576</v>
      </c>
      <c r="C922" s="13" t="s">
        <v>577</v>
      </c>
      <c r="D922" s="153">
        <v>9321</v>
      </c>
      <c r="E922" s="153">
        <v>0.19</v>
      </c>
      <c r="F922" s="153">
        <v>3.59</v>
      </c>
    </row>
    <row r="923" spans="1:6" ht="15" customHeight="1" x14ac:dyDescent="0.25">
      <c r="A923" s="5">
        <v>288</v>
      </c>
      <c r="B923" s="7" t="s">
        <v>578</v>
      </c>
      <c r="C923" s="13" t="s">
        <v>579</v>
      </c>
      <c r="D923" s="153">
        <v>2072</v>
      </c>
      <c r="E923" s="153">
        <v>0.04</v>
      </c>
      <c r="F923" s="153">
        <v>0.8</v>
      </c>
    </row>
    <row r="924" spans="1:6" ht="15" customHeight="1" x14ac:dyDescent="0.25">
      <c r="A924" s="5">
        <v>289</v>
      </c>
      <c r="B924" s="7" t="s">
        <v>580</v>
      </c>
      <c r="C924" s="13" t="s">
        <v>581</v>
      </c>
      <c r="D924" s="153">
        <v>1583</v>
      </c>
      <c r="E924" s="153">
        <v>0.03</v>
      </c>
      <c r="F924" s="153">
        <v>0.61</v>
      </c>
    </row>
    <row r="925" spans="1:6" ht="15" customHeight="1" x14ac:dyDescent="0.25">
      <c r="A925" s="3" t="s">
        <v>601</v>
      </c>
      <c r="B925" s="6" t="s">
        <v>878</v>
      </c>
      <c r="C925" s="3" t="s">
        <v>602</v>
      </c>
      <c r="D925" s="4">
        <f>SUM(D926:D934)</f>
        <v>544755</v>
      </c>
      <c r="E925" s="4">
        <f>SUM(E926:E934)</f>
        <v>10.86</v>
      </c>
      <c r="F925" s="4">
        <f>SUM(F926:F934)</f>
        <v>210.02</v>
      </c>
    </row>
    <row r="926" spans="1:6" ht="15" customHeight="1" x14ac:dyDescent="0.25">
      <c r="A926" s="5">
        <v>290</v>
      </c>
      <c r="B926" s="7" t="s">
        <v>582</v>
      </c>
      <c r="C926" s="13" t="s">
        <v>583</v>
      </c>
      <c r="D926" s="153">
        <v>309381</v>
      </c>
      <c r="E926" s="153">
        <v>6.17</v>
      </c>
      <c r="F926" s="153">
        <v>119.27</v>
      </c>
    </row>
    <row r="927" spans="1:6" ht="15" customHeight="1" x14ac:dyDescent="0.25">
      <c r="A927" s="5">
        <v>291</v>
      </c>
      <c r="B927" s="7" t="s">
        <v>584</v>
      </c>
      <c r="C927" s="13" t="s">
        <v>585</v>
      </c>
      <c r="D927" s="153">
        <v>1987</v>
      </c>
      <c r="E927" s="153">
        <v>0.04</v>
      </c>
      <c r="F927" s="153">
        <v>0.77</v>
      </c>
    </row>
    <row r="928" spans="1:6" ht="15" customHeight="1" x14ac:dyDescent="0.25">
      <c r="A928" s="5">
        <v>292</v>
      </c>
      <c r="B928" s="7" t="s">
        <v>586</v>
      </c>
      <c r="C928" s="13" t="s">
        <v>587</v>
      </c>
      <c r="D928" s="153">
        <v>74884</v>
      </c>
      <c r="E928" s="153">
        <v>1.49</v>
      </c>
      <c r="F928" s="153">
        <v>28.87</v>
      </c>
    </row>
    <row r="929" spans="1:6" ht="15" customHeight="1" x14ac:dyDescent="0.25">
      <c r="A929" s="5">
        <v>293</v>
      </c>
      <c r="B929" s="7" t="s">
        <v>588</v>
      </c>
      <c r="C929" s="13" t="s">
        <v>589</v>
      </c>
      <c r="D929" s="153">
        <v>111</v>
      </c>
      <c r="E929" s="153">
        <v>0</v>
      </c>
      <c r="F929" s="153">
        <v>0.04</v>
      </c>
    </row>
    <row r="930" spans="1:6" ht="15" customHeight="1" x14ac:dyDescent="0.25">
      <c r="A930" s="5">
        <v>294</v>
      </c>
      <c r="B930" s="7" t="s">
        <v>590</v>
      </c>
      <c r="C930" s="13" t="s">
        <v>591</v>
      </c>
      <c r="D930" s="153">
        <v>714</v>
      </c>
      <c r="E930" s="153">
        <v>0.01</v>
      </c>
      <c r="F930" s="153">
        <v>0.28000000000000003</v>
      </c>
    </row>
    <row r="931" spans="1:6" ht="15" customHeight="1" x14ac:dyDescent="0.25">
      <c r="A931" s="5">
        <v>295</v>
      </c>
      <c r="B931" s="7" t="s">
        <v>592</v>
      </c>
      <c r="C931" s="13" t="s">
        <v>593</v>
      </c>
      <c r="D931" s="153">
        <v>10</v>
      </c>
      <c r="E931" s="153">
        <v>0</v>
      </c>
      <c r="F931" s="153">
        <v>0</v>
      </c>
    </row>
    <row r="932" spans="1:6" ht="15" customHeight="1" x14ac:dyDescent="0.25">
      <c r="A932" s="5">
        <v>296</v>
      </c>
      <c r="B932" s="7" t="s">
        <v>594</v>
      </c>
      <c r="C932" s="13" t="s">
        <v>595</v>
      </c>
      <c r="D932" s="153">
        <v>1347</v>
      </c>
      <c r="E932" s="153">
        <v>0.03</v>
      </c>
      <c r="F932" s="153">
        <v>0.52</v>
      </c>
    </row>
    <row r="933" spans="1:6" ht="15" customHeight="1" x14ac:dyDescent="0.25">
      <c r="A933" s="5">
        <v>297</v>
      </c>
      <c r="B933" s="7" t="s">
        <v>596</v>
      </c>
      <c r="C933" s="13" t="s">
        <v>597</v>
      </c>
      <c r="D933" s="153">
        <v>16823</v>
      </c>
      <c r="E933" s="153">
        <v>0.34</v>
      </c>
      <c r="F933" s="153">
        <v>6.49</v>
      </c>
    </row>
    <row r="934" spans="1:6" ht="15" customHeight="1" x14ac:dyDescent="0.25">
      <c r="A934" s="5">
        <v>298</v>
      </c>
      <c r="B934" s="7" t="s">
        <v>598</v>
      </c>
      <c r="C934" s="13" t="s">
        <v>599</v>
      </c>
      <c r="D934" s="153">
        <v>139498</v>
      </c>
      <c r="E934" s="153">
        <v>2.78</v>
      </c>
      <c r="F934" s="153">
        <v>53.78</v>
      </c>
    </row>
    <row r="935" spans="1:6" ht="15" customHeight="1" x14ac:dyDescent="0.25">
      <c r="A935" s="3" t="s">
        <v>620</v>
      </c>
      <c r="B935" s="6" t="s">
        <v>879</v>
      </c>
      <c r="C935" s="3" t="s">
        <v>603</v>
      </c>
      <c r="D935" s="4">
        <f>SUM(D936:D939)</f>
        <v>121137</v>
      </c>
      <c r="E935" s="4">
        <f>SUM(E936:E939)</f>
        <v>2.4199999999999995</v>
      </c>
      <c r="F935" s="4">
        <f>SUM(F936:F939)</f>
        <v>46.7</v>
      </c>
    </row>
    <row r="936" spans="1:6" ht="15" customHeight="1" x14ac:dyDescent="0.25">
      <c r="A936" s="5">
        <v>902</v>
      </c>
      <c r="B936" s="172" t="s">
        <v>786</v>
      </c>
      <c r="C936" s="13" t="s">
        <v>600</v>
      </c>
      <c r="D936" s="153">
        <v>119234</v>
      </c>
      <c r="E936" s="153">
        <v>2.38</v>
      </c>
      <c r="F936" s="153">
        <v>45.97</v>
      </c>
    </row>
    <row r="937" spans="1:6" ht="15" customHeight="1" x14ac:dyDescent="0.25">
      <c r="A937" s="153">
        <v>904</v>
      </c>
      <c r="B937" s="174" t="s">
        <v>785</v>
      </c>
      <c r="C937" s="153" t="s">
        <v>773</v>
      </c>
      <c r="D937" s="153">
        <v>1535</v>
      </c>
      <c r="E937" s="153">
        <v>0.03</v>
      </c>
      <c r="F937" s="153">
        <v>0.59</v>
      </c>
    </row>
    <row r="938" spans="1:6" ht="15" customHeight="1" x14ac:dyDescent="0.25">
      <c r="A938" s="153">
        <v>905</v>
      </c>
      <c r="B938" s="174" t="s">
        <v>784</v>
      </c>
      <c r="C938" s="153" t="s">
        <v>774</v>
      </c>
      <c r="D938" s="153">
        <v>6</v>
      </c>
      <c r="E938" s="153">
        <v>0</v>
      </c>
      <c r="F938" s="153">
        <v>0</v>
      </c>
    </row>
    <row r="939" spans="1:6" ht="15" customHeight="1" x14ac:dyDescent="0.25">
      <c r="A939" s="153">
        <v>906</v>
      </c>
      <c r="B939" s="174" t="s">
        <v>783</v>
      </c>
      <c r="C939" s="153" t="s">
        <v>775</v>
      </c>
      <c r="D939" s="153">
        <v>362</v>
      </c>
      <c r="E939" s="153">
        <v>0.01</v>
      </c>
      <c r="F939" s="153">
        <v>0.14000000000000001</v>
      </c>
    </row>
  </sheetData>
  <mergeCells count="5">
    <mergeCell ref="A1:B1"/>
    <mergeCell ref="A6:B6"/>
    <mergeCell ref="A7:B7"/>
    <mergeCell ref="B9:C9"/>
    <mergeCell ref="A2:B2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7C166-CB71-48D3-8855-EED2024FF261}">
  <dimension ref="A1:I38"/>
  <sheetViews>
    <sheetView zoomScaleNormal="100" workbookViewId="0"/>
  </sheetViews>
  <sheetFormatPr defaultColWidth="8.85546875" defaultRowHeight="15" x14ac:dyDescent="0.25"/>
  <cols>
    <col min="1" max="1" width="30.85546875" style="153" bestFit="1" customWidth="1"/>
    <col min="2" max="7" width="18.7109375" style="153" customWidth="1"/>
    <col min="8" max="8" width="14.140625" style="153" customWidth="1"/>
    <col min="9" max="9" width="11.42578125" style="153" customWidth="1"/>
    <col min="10" max="16384" width="8.85546875" style="153"/>
  </cols>
  <sheetData>
    <row r="1" spans="1:9" x14ac:dyDescent="0.25">
      <c r="A1" s="10" t="s">
        <v>853</v>
      </c>
    </row>
    <row r="2" spans="1:9" x14ac:dyDescent="0.25">
      <c r="A2" s="11" t="s">
        <v>854</v>
      </c>
    </row>
    <row r="4" spans="1:9" x14ac:dyDescent="0.25">
      <c r="A4" s="157" t="s">
        <v>886</v>
      </c>
    </row>
    <row r="5" spans="1:9" x14ac:dyDescent="0.25">
      <c r="A5" s="11" t="s">
        <v>883</v>
      </c>
    </row>
    <row r="6" spans="1:9" x14ac:dyDescent="0.25">
      <c r="A6" s="157" t="s">
        <v>887</v>
      </c>
    </row>
    <row r="7" spans="1:9" x14ac:dyDescent="0.25">
      <c r="A7" s="11" t="s">
        <v>884</v>
      </c>
    </row>
    <row r="9" spans="1:9" ht="45" x14ac:dyDescent="0.25">
      <c r="A9" s="145" t="s">
        <v>674</v>
      </c>
      <c r="B9" s="198" t="s">
        <v>675</v>
      </c>
      <c r="C9" s="198" t="s">
        <v>676</v>
      </c>
      <c r="D9" s="198" t="s">
        <v>677</v>
      </c>
      <c r="E9" s="198" t="s">
        <v>678</v>
      </c>
      <c r="F9" s="199" t="s">
        <v>679</v>
      </c>
      <c r="G9" s="199" t="s">
        <v>708</v>
      </c>
      <c r="H9" s="199" t="s">
        <v>792</v>
      </c>
      <c r="I9" s="199" t="s">
        <v>793</v>
      </c>
    </row>
    <row r="10" spans="1:9" ht="27.75" customHeight="1" x14ac:dyDescent="0.25">
      <c r="A10" s="184" t="s">
        <v>680</v>
      </c>
      <c r="B10" s="185" t="s">
        <v>681</v>
      </c>
      <c r="C10" s="185" t="s">
        <v>682</v>
      </c>
      <c r="D10" s="185" t="s">
        <v>683</v>
      </c>
      <c r="E10" s="185" t="s">
        <v>684</v>
      </c>
      <c r="F10" s="186" t="s">
        <v>685</v>
      </c>
      <c r="G10" s="186" t="s">
        <v>709</v>
      </c>
      <c r="H10" s="186" t="s">
        <v>794</v>
      </c>
      <c r="I10" s="186" t="s">
        <v>795</v>
      </c>
    </row>
    <row r="11" spans="1:9" ht="20.100000000000001" customHeight="1" x14ac:dyDescent="0.25">
      <c r="A11" s="180" t="s">
        <v>686</v>
      </c>
      <c r="B11" s="181">
        <v>1260</v>
      </c>
      <c r="C11" s="133">
        <v>143</v>
      </c>
      <c r="D11" s="133">
        <v>208</v>
      </c>
      <c r="E11" s="133">
        <v>909</v>
      </c>
      <c r="F11" s="133">
        <v>1844</v>
      </c>
      <c r="G11" s="133">
        <v>78</v>
      </c>
      <c r="H11" s="133">
        <v>47</v>
      </c>
      <c r="I11" s="134">
        <v>92</v>
      </c>
    </row>
    <row r="12" spans="1:9" ht="20.100000000000001" customHeight="1" x14ac:dyDescent="0.25">
      <c r="A12" s="182" t="s">
        <v>826</v>
      </c>
      <c r="B12" s="128">
        <v>577</v>
      </c>
      <c r="C12" s="128">
        <v>70</v>
      </c>
      <c r="D12" s="128">
        <v>92</v>
      </c>
      <c r="E12" s="128">
        <v>415</v>
      </c>
      <c r="F12" s="128">
        <v>808</v>
      </c>
      <c r="G12" s="128">
        <v>35</v>
      </c>
      <c r="H12" s="128">
        <v>26</v>
      </c>
      <c r="I12" s="128">
        <v>43</v>
      </c>
    </row>
    <row r="13" spans="1:9" ht="30" customHeight="1" x14ac:dyDescent="0.25">
      <c r="A13" s="125" t="s">
        <v>827</v>
      </c>
      <c r="B13" s="153">
        <v>30</v>
      </c>
      <c r="C13" s="153">
        <v>8</v>
      </c>
      <c r="D13" s="153">
        <v>11</v>
      </c>
      <c r="E13" s="153">
        <v>11</v>
      </c>
      <c r="F13" s="153">
        <v>31</v>
      </c>
      <c r="G13" s="153">
        <v>4</v>
      </c>
      <c r="H13" s="153">
        <v>1</v>
      </c>
      <c r="I13" s="153">
        <v>3</v>
      </c>
    </row>
    <row r="14" spans="1:9" ht="30" customHeight="1" x14ac:dyDescent="0.25">
      <c r="A14" s="125" t="s">
        <v>828</v>
      </c>
      <c r="B14" s="153">
        <v>16</v>
      </c>
      <c r="C14" s="153">
        <v>3</v>
      </c>
      <c r="D14" s="153">
        <v>1</v>
      </c>
      <c r="E14" s="153">
        <v>12</v>
      </c>
      <c r="F14" s="153">
        <v>29</v>
      </c>
      <c r="G14" s="153">
        <v>3</v>
      </c>
      <c r="H14" s="153" t="s">
        <v>796</v>
      </c>
      <c r="I14" s="153">
        <v>2</v>
      </c>
    </row>
    <row r="15" spans="1:9" ht="30" customHeight="1" x14ac:dyDescent="0.25">
      <c r="A15" s="125" t="s">
        <v>829</v>
      </c>
      <c r="B15" s="153">
        <v>25</v>
      </c>
      <c r="C15" s="153">
        <v>1</v>
      </c>
      <c r="D15" s="153">
        <v>5</v>
      </c>
      <c r="E15" s="153">
        <v>19</v>
      </c>
      <c r="F15" s="153">
        <v>28</v>
      </c>
      <c r="G15" s="153">
        <v>2</v>
      </c>
      <c r="H15" s="153">
        <v>1</v>
      </c>
      <c r="I15" s="153">
        <v>1</v>
      </c>
    </row>
    <row r="16" spans="1:9" ht="30" customHeight="1" x14ac:dyDescent="0.25">
      <c r="A16" s="125" t="s">
        <v>830</v>
      </c>
      <c r="B16" s="153">
        <v>40</v>
      </c>
      <c r="C16" s="153">
        <v>4</v>
      </c>
      <c r="D16" s="153">
        <v>16</v>
      </c>
      <c r="E16" s="153">
        <v>20</v>
      </c>
      <c r="F16" s="153">
        <v>59</v>
      </c>
      <c r="G16" s="153">
        <v>2</v>
      </c>
      <c r="H16" s="153" t="s">
        <v>796</v>
      </c>
      <c r="I16" s="153">
        <v>4</v>
      </c>
    </row>
    <row r="17" spans="1:9" ht="30" customHeight="1" x14ac:dyDescent="0.25">
      <c r="A17" s="125" t="s">
        <v>831</v>
      </c>
      <c r="B17" s="153">
        <v>26</v>
      </c>
      <c r="C17" s="153">
        <v>2</v>
      </c>
      <c r="D17" s="153">
        <v>7</v>
      </c>
      <c r="E17" s="153">
        <v>17</v>
      </c>
      <c r="F17" s="153">
        <v>42</v>
      </c>
      <c r="G17" s="153">
        <v>1</v>
      </c>
      <c r="H17" s="153">
        <v>1</v>
      </c>
      <c r="I17" s="153">
        <v>1</v>
      </c>
    </row>
    <row r="18" spans="1:9" ht="30" customHeight="1" x14ac:dyDescent="0.25">
      <c r="A18" s="125" t="s">
        <v>832</v>
      </c>
      <c r="B18" s="153">
        <v>89</v>
      </c>
      <c r="C18" s="153">
        <v>4</v>
      </c>
      <c r="D18" s="153">
        <v>9</v>
      </c>
      <c r="E18" s="153">
        <v>76</v>
      </c>
      <c r="F18" s="153">
        <v>131</v>
      </c>
      <c r="G18" s="153">
        <v>5</v>
      </c>
      <c r="H18" s="153">
        <v>1</v>
      </c>
      <c r="I18" s="153">
        <v>1</v>
      </c>
    </row>
    <row r="19" spans="1:9" ht="30" customHeight="1" x14ac:dyDescent="0.25">
      <c r="A19" s="125" t="s">
        <v>833</v>
      </c>
      <c r="B19" s="153">
        <v>54</v>
      </c>
      <c r="C19" s="153">
        <v>8</v>
      </c>
      <c r="D19" s="153">
        <v>11</v>
      </c>
      <c r="E19" s="153">
        <v>35</v>
      </c>
      <c r="F19" s="153">
        <v>79</v>
      </c>
      <c r="G19" s="153">
        <v>3</v>
      </c>
      <c r="H19" s="153">
        <v>2</v>
      </c>
      <c r="I19" s="153">
        <v>5</v>
      </c>
    </row>
    <row r="20" spans="1:9" ht="30" customHeight="1" x14ac:dyDescent="0.25">
      <c r="A20" s="125" t="s">
        <v>834</v>
      </c>
      <c r="B20" s="153">
        <v>297</v>
      </c>
      <c r="C20" s="153">
        <v>40</v>
      </c>
      <c r="D20" s="153">
        <v>32</v>
      </c>
      <c r="E20" s="153">
        <v>225</v>
      </c>
      <c r="F20" s="153">
        <v>409</v>
      </c>
      <c r="G20" s="153">
        <v>15</v>
      </c>
      <c r="H20" s="153">
        <v>20</v>
      </c>
      <c r="I20" s="153">
        <v>26</v>
      </c>
    </row>
    <row r="21" spans="1:9" ht="20.100000000000001" customHeight="1" x14ac:dyDescent="0.25">
      <c r="A21" s="183" t="s">
        <v>882</v>
      </c>
      <c r="B21" s="128">
        <v>683</v>
      </c>
      <c r="C21" s="128">
        <v>73</v>
      </c>
      <c r="D21" s="128">
        <v>116</v>
      </c>
      <c r="E21" s="128">
        <v>494</v>
      </c>
      <c r="F21" s="128">
        <v>1036</v>
      </c>
      <c r="G21" s="128">
        <v>43</v>
      </c>
      <c r="H21" s="128">
        <v>21</v>
      </c>
      <c r="I21" s="128">
        <v>49</v>
      </c>
    </row>
    <row r="22" spans="1:9" ht="30" customHeight="1" x14ac:dyDescent="0.25">
      <c r="A22" s="125" t="s">
        <v>835</v>
      </c>
      <c r="B22" s="153">
        <v>52</v>
      </c>
      <c r="C22" s="153">
        <v>1</v>
      </c>
      <c r="D22" s="153">
        <v>9</v>
      </c>
      <c r="E22" s="153">
        <v>42</v>
      </c>
      <c r="F22" s="153">
        <v>86</v>
      </c>
      <c r="G22" s="153">
        <v>2</v>
      </c>
      <c r="H22" s="153">
        <v>2</v>
      </c>
      <c r="I22" s="153">
        <v>3</v>
      </c>
    </row>
    <row r="23" spans="1:9" ht="30" customHeight="1" x14ac:dyDescent="0.25">
      <c r="A23" s="125" t="s">
        <v>836</v>
      </c>
      <c r="B23" s="153">
        <v>31</v>
      </c>
      <c r="C23" s="153">
        <v>2</v>
      </c>
      <c r="D23" s="153">
        <v>9</v>
      </c>
      <c r="E23" s="153">
        <v>20</v>
      </c>
      <c r="F23" s="153">
        <v>40</v>
      </c>
      <c r="G23" s="153">
        <v>1</v>
      </c>
      <c r="H23" s="153" t="s">
        <v>796</v>
      </c>
      <c r="I23" s="153">
        <v>1</v>
      </c>
    </row>
    <row r="24" spans="1:9" ht="30" customHeight="1" x14ac:dyDescent="0.25">
      <c r="A24" s="125" t="s">
        <v>837</v>
      </c>
      <c r="B24" s="153">
        <v>36</v>
      </c>
      <c r="C24" s="153">
        <v>3</v>
      </c>
      <c r="D24" s="153">
        <v>7</v>
      </c>
      <c r="E24" s="153">
        <v>26</v>
      </c>
      <c r="F24" s="153">
        <v>55</v>
      </c>
      <c r="G24" s="153">
        <v>1</v>
      </c>
      <c r="H24" s="153">
        <v>2</v>
      </c>
      <c r="I24" s="153">
        <v>3</v>
      </c>
    </row>
    <row r="25" spans="1:9" ht="30" customHeight="1" x14ac:dyDescent="0.25">
      <c r="A25" s="125" t="s">
        <v>838</v>
      </c>
      <c r="B25" s="153">
        <v>36</v>
      </c>
      <c r="C25" s="153">
        <v>5</v>
      </c>
      <c r="D25" s="153">
        <v>9</v>
      </c>
      <c r="E25" s="153">
        <v>22</v>
      </c>
      <c r="F25" s="153">
        <v>57</v>
      </c>
      <c r="G25" s="153">
        <v>2</v>
      </c>
      <c r="H25" s="153" t="s">
        <v>796</v>
      </c>
      <c r="I25" s="153">
        <v>2</v>
      </c>
    </row>
    <row r="26" spans="1:9" ht="30" customHeight="1" x14ac:dyDescent="0.25">
      <c r="A26" s="125" t="s">
        <v>839</v>
      </c>
      <c r="B26" s="153">
        <v>55</v>
      </c>
      <c r="C26" s="153">
        <v>4</v>
      </c>
      <c r="D26" s="153">
        <v>10</v>
      </c>
      <c r="E26" s="153">
        <v>41</v>
      </c>
      <c r="F26" s="153">
        <v>74</v>
      </c>
      <c r="G26" s="153">
        <v>3</v>
      </c>
      <c r="H26" s="153" t="s">
        <v>796</v>
      </c>
      <c r="I26" s="153">
        <v>8</v>
      </c>
    </row>
    <row r="27" spans="1:9" ht="30" customHeight="1" x14ac:dyDescent="0.25">
      <c r="A27" s="125" t="s">
        <v>840</v>
      </c>
      <c r="B27" s="153">
        <v>50</v>
      </c>
      <c r="C27" s="153">
        <v>4</v>
      </c>
      <c r="D27" s="153">
        <v>10</v>
      </c>
      <c r="E27" s="153">
        <v>36</v>
      </c>
      <c r="F27" s="153">
        <v>69</v>
      </c>
      <c r="G27" s="153">
        <v>2</v>
      </c>
      <c r="H27" s="153">
        <v>5</v>
      </c>
      <c r="I27" s="153">
        <v>4</v>
      </c>
    </row>
    <row r="28" spans="1:9" ht="30" customHeight="1" x14ac:dyDescent="0.25">
      <c r="A28" s="125" t="s">
        <v>841</v>
      </c>
      <c r="B28" s="153">
        <v>16</v>
      </c>
      <c r="C28" s="153">
        <v>2</v>
      </c>
      <c r="D28" s="153">
        <v>2</v>
      </c>
      <c r="E28" s="153">
        <v>12</v>
      </c>
      <c r="F28" s="153">
        <v>36</v>
      </c>
      <c r="H28" s="153">
        <v>1</v>
      </c>
      <c r="I28" s="153">
        <v>5</v>
      </c>
    </row>
    <row r="29" spans="1:9" ht="30" customHeight="1" x14ac:dyDescent="0.25">
      <c r="A29" s="125" t="s">
        <v>842</v>
      </c>
      <c r="B29" s="153">
        <v>15</v>
      </c>
      <c r="C29" s="153">
        <v>2</v>
      </c>
      <c r="D29" s="153">
        <v>1</v>
      </c>
      <c r="E29" s="153">
        <v>12</v>
      </c>
      <c r="F29" s="153">
        <v>23</v>
      </c>
      <c r="G29" s="153">
        <v>3</v>
      </c>
      <c r="H29" s="153">
        <v>2</v>
      </c>
      <c r="I29" s="153" t="s">
        <v>796</v>
      </c>
    </row>
    <row r="30" spans="1:9" ht="30" customHeight="1" x14ac:dyDescent="0.25">
      <c r="A30" s="125" t="s">
        <v>843</v>
      </c>
      <c r="B30" s="153">
        <v>59</v>
      </c>
      <c r="C30" s="153">
        <v>4</v>
      </c>
      <c r="D30" s="153">
        <v>16</v>
      </c>
      <c r="E30" s="153">
        <v>39</v>
      </c>
      <c r="F30" s="153">
        <v>70</v>
      </c>
      <c r="G30" s="153">
        <v>4</v>
      </c>
      <c r="H30" s="153" t="s">
        <v>796</v>
      </c>
      <c r="I30" s="153">
        <v>3</v>
      </c>
    </row>
    <row r="31" spans="1:9" ht="30" customHeight="1" x14ac:dyDescent="0.25">
      <c r="A31" s="125" t="s">
        <v>844</v>
      </c>
      <c r="B31" s="153">
        <v>38</v>
      </c>
      <c r="C31" s="153">
        <v>1</v>
      </c>
      <c r="D31" s="153">
        <v>8</v>
      </c>
      <c r="E31" s="153">
        <v>29</v>
      </c>
      <c r="F31" s="153">
        <v>59</v>
      </c>
      <c r="G31" s="153">
        <v>3</v>
      </c>
      <c r="H31" s="153" t="s">
        <v>796</v>
      </c>
      <c r="I31" s="153">
        <v>2</v>
      </c>
    </row>
    <row r="32" spans="1:9" ht="30" customHeight="1" x14ac:dyDescent="0.25">
      <c r="A32" s="125" t="s">
        <v>845</v>
      </c>
      <c r="B32" s="153">
        <v>72</v>
      </c>
      <c r="C32" s="153">
        <v>11</v>
      </c>
      <c r="D32" s="153">
        <v>13</v>
      </c>
      <c r="E32" s="153">
        <v>48</v>
      </c>
      <c r="F32" s="153">
        <v>99</v>
      </c>
      <c r="G32" s="153">
        <v>4</v>
      </c>
      <c r="H32" s="153">
        <v>1</v>
      </c>
      <c r="I32" s="153">
        <v>6</v>
      </c>
    </row>
    <row r="33" spans="1:9" ht="30" customHeight="1" x14ac:dyDescent="0.25">
      <c r="A33" s="125" t="s">
        <v>846</v>
      </c>
      <c r="B33" s="153">
        <v>31</v>
      </c>
      <c r="C33" s="153">
        <v>3</v>
      </c>
      <c r="D33" s="153">
        <v>3</v>
      </c>
      <c r="E33" s="153">
        <v>25</v>
      </c>
      <c r="F33" s="153">
        <v>54</v>
      </c>
      <c r="G33" s="153">
        <v>3</v>
      </c>
      <c r="H33" s="153" t="s">
        <v>796</v>
      </c>
      <c r="I33" s="153">
        <v>2</v>
      </c>
    </row>
    <row r="34" spans="1:9" ht="30" customHeight="1" x14ac:dyDescent="0.25">
      <c r="A34" s="125" t="s">
        <v>847</v>
      </c>
      <c r="B34" s="153">
        <v>71</v>
      </c>
      <c r="D34" s="153">
        <v>7</v>
      </c>
      <c r="E34" s="153">
        <v>64</v>
      </c>
      <c r="F34" s="153">
        <v>89</v>
      </c>
      <c r="G34" s="153">
        <v>6</v>
      </c>
      <c r="H34" s="153">
        <v>2</v>
      </c>
      <c r="I34" s="153">
        <v>4</v>
      </c>
    </row>
    <row r="35" spans="1:9" ht="30" customHeight="1" x14ac:dyDescent="0.25">
      <c r="A35" s="125" t="s">
        <v>848</v>
      </c>
      <c r="B35" s="153">
        <v>19</v>
      </c>
      <c r="C35" s="153">
        <v>2</v>
      </c>
      <c r="D35" s="153">
        <v>3</v>
      </c>
      <c r="E35" s="153">
        <v>14</v>
      </c>
      <c r="F35" s="153">
        <v>38</v>
      </c>
      <c r="G35" s="153">
        <v>1</v>
      </c>
      <c r="H35" s="153" t="s">
        <v>796</v>
      </c>
      <c r="I35" s="153">
        <v>2</v>
      </c>
    </row>
    <row r="36" spans="1:9" ht="30" customHeight="1" x14ac:dyDescent="0.25">
      <c r="A36" s="125" t="s">
        <v>849</v>
      </c>
      <c r="B36" s="153">
        <v>17</v>
      </c>
      <c r="C36" s="153">
        <v>4</v>
      </c>
      <c r="D36" s="153">
        <v>1</v>
      </c>
      <c r="E36" s="153">
        <v>12</v>
      </c>
      <c r="F36" s="153">
        <v>28</v>
      </c>
      <c r="H36" s="153" t="s">
        <v>796</v>
      </c>
      <c r="I36" s="153">
        <v>2</v>
      </c>
    </row>
    <row r="37" spans="1:9" ht="30" customHeight="1" x14ac:dyDescent="0.25">
      <c r="A37" s="125" t="s">
        <v>850</v>
      </c>
      <c r="B37" s="153">
        <v>34</v>
      </c>
      <c r="C37" s="153">
        <v>14</v>
      </c>
      <c r="D37" s="153">
        <v>2</v>
      </c>
      <c r="E37" s="153">
        <v>18</v>
      </c>
      <c r="F37" s="153">
        <v>74</v>
      </c>
      <c r="G37" s="153">
        <v>4</v>
      </c>
      <c r="H37" s="153" t="s">
        <v>796</v>
      </c>
      <c r="I37" s="153">
        <v>2</v>
      </c>
    </row>
    <row r="38" spans="1:9" ht="30" customHeight="1" x14ac:dyDescent="0.25">
      <c r="A38" s="156" t="s">
        <v>851</v>
      </c>
      <c r="B38" s="153">
        <v>51</v>
      </c>
      <c r="C38" s="153">
        <v>11</v>
      </c>
      <c r="D38" s="153">
        <v>6</v>
      </c>
      <c r="E38" s="153">
        <v>34</v>
      </c>
      <c r="F38" s="153">
        <v>85</v>
      </c>
      <c r="G38" s="153">
        <v>4</v>
      </c>
      <c r="H38" s="153">
        <v>6</v>
      </c>
      <c r="I38" s="153" t="s">
        <v>796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8F01F-97AA-441F-A31C-2A0E78656764}">
  <dimension ref="A1:L42"/>
  <sheetViews>
    <sheetView zoomScaleNormal="100" workbookViewId="0"/>
  </sheetViews>
  <sheetFormatPr defaultColWidth="8.85546875" defaultRowHeight="15" x14ac:dyDescent="0.25"/>
  <cols>
    <col min="1" max="1" width="46.85546875" style="153" customWidth="1"/>
    <col min="2" max="3" width="16.5703125" style="153" customWidth="1"/>
    <col min="4" max="4" width="17.42578125" style="153" customWidth="1"/>
    <col min="5" max="5" width="14.42578125" style="153" customWidth="1"/>
    <col min="6" max="6" width="15.140625" style="153" customWidth="1"/>
    <col min="7" max="8" width="15.85546875" style="153" customWidth="1"/>
    <col min="9" max="9" width="11.140625" style="153" customWidth="1"/>
    <col min="10" max="10" width="11.7109375" style="153" customWidth="1"/>
    <col min="11" max="11" width="15" style="153" customWidth="1"/>
    <col min="12" max="12" width="13.140625" style="153" customWidth="1"/>
    <col min="13" max="16384" width="8.85546875" style="153"/>
  </cols>
  <sheetData>
    <row r="1" spans="1:12" x14ac:dyDescent="0.25">
      <c r="A1" s="10" t="s">
        <v>853</v>
      </c>
    </row>
    <row r="2" spans="1:12" x14ac:dyDescent="0.25">
      <c r="A2" s="11" t="s">
        <v>854</v>
      </c>
    </row>
    <row r="3" spans="1:12" x14ac:dyDescent="0.25">
      <c r="A3" s="11"/>
    </row>
    <row r="4" spans="1:12" x14ac:dyDescent="0.25">
      <c r="A4" s="157" t="s">
        <v>886</v>
      </c>
      <c r="B4" s="49"/>
      <c r="C4" s="10"/>
      <c r="D4" s="10"/>
    </row>
    <row r="5" spans="1:12" x14ac:dyDescent="0.25">
      <c r="A5" s="11" t="s">
        <v>883</v>
      </c>
      <c r="B5" s="7"/>
      <c r="C5" s="10"/>
    </row>
    <row r="6" spans="1:12" x14ac:dyDescent="0.25">
      <c r="A6" s="152" t="s">
        <v>898</v>
      </c>
      <c r="B6" s="187"/>
      <c r="C6" s="188"/>
      <c r="D6" s="188"/>
    </row>
    <row r="7" spans="1:12" x14ac:dyDescent="0.25">
      <c r="A7" s="187" t="s">
        <v>885</v>
      </c>
      <c r="B7" s="187"/>
      <c r="C7" s="188"/>
      <c r="D7" s="188"/>
    </row>
    <row r="8" spans="1:12" x14ac:dyDescent="0.25">
      <c r="B8" s="1"/>
      <c r="C8" s="10"/>
      <c r="D8" s="10"/>
    </row>
    <row r="9" spans="1:12" ht="15" customHeight="1" x14ac:dyDescent="0.25">
      <c r="A9" s="240" t="s">
        <v>888</v>
      </c>
      <c r="B9" s="242" t="s">
        <v>688</v>
      </c>
      <c r="C9" s="242"/>
      <c r="D9" s="242"/>
      <c r="E9" s="242" t="s">
        <v>689</v>
      </c>
      <c r="F9" s="242"/>
      <c r="G9" s="242" t="s">
        <v>914</v>
      </c>
      <c r="H9" s="242"/>
      <c r="I9" s="242" t="s">
        <v>710</v>
      </c>
      <c r="J9" s="242"/>
      <c r="K9" s="239" t="s">
        <v>690</v>
      </c>
      <c r="L9" s="239" t="s">
        <v>691</v>
      </c>
    </row>
    <row r="10" spans="1:12" ht="15" customHeight="1" x14ac:dyDescent="0.25">
      <c r="A10" s="241"/>
      <c r="B10" s="253" t="s">
        <v>692</v>
      </c>
      <c r="C10" s="253"/>
      <c r="D10" s="254" t="s">
        <v>693</v>
      </c>
      <c r="E10" s="255" t="s">
        <v>694</v>
      </c>
      <c r="F10" s="254" t="s">
        <v>695</v>
      </c>
      <c r="G10" s="254" t="s">
        <v>711</v>
      </c>
      <c r="H10" s="254" t="s">
        <v>712</v>
      </c>
      <c r="I10" s="254" t="s">
        <v>713</v>
      </c>
      <c r="J10" s="254" t="s">
        <v>714</v>
      </c>
      <c r="K10" s="239"/>
      <c r="L10" s="239"/>
    </row>
    <row r="11" spans="1:12" ht="28.5" customHeight="1" x14ac:dyDescent="0.25">
      <c r="A11" s="241"/>
      <c r="B11" s="189" t="s">
        <v>696</v>
      </c>
      <c r="C11" s="189" t="s">
        <v>697</v>
      </c>
      <c r="D11" s="254"/>
      <c r="E11" s="255"/>
      <c r="F11" s="254"/>
      <c r="G11" s="254"/>
      <c r="H11" s="254"/>
      <c r="I11" s="254"/>
      <c r="J11" s="254"/>
      <c r="K11" s="239"/>
      <c r="L11" s="239"/>
    </row>
    <row r="12" spans="1:12" ht="15" customHeight="1" x14ac:dyDescent="0.25">
      <c r="A12" s="241"/>
      <c r="B12" s="237" t="s">
        <v>698</v>
      </c>
      <c r="C12" s="237"/>
      <c r="D12" s="237"/>
      <c r="E12" s="237" t="s">
        <v>699</v>
      </c>
      <c r="F12" s="237"/>
      <c r="G12" s="237" t="s">
        <v>715</v>
      </c>
      <c r="H12" s="237"/>
      <c r="I12" s="237" t="s">
        <v>716</v>
      </c>
      <c r="J12" s="237"/>
      <c r="K12" s="237" t="s">
        <v>717</v>
      </c>
      <c r="L12" s="237" t="s">
        <v>718</v>
      </c>
    </row>
    <row r="13" spans="1:12" ht="13.5" customHeight="1" x14ac:dyDescent="0.25">
      <c r="A13" s="241"/>
      <c r="B13" s="238" t="s">
        <v>700</v>
      </c>
      <c r="C13" s="238"/>
      <c r="D13" s="236" t="s">
        <v>701</v>
      </c>
      <c r="E13" s="238" t="s">
        <v>702</v>
      </c>
      <c r="F13" s="236" t="s">
        <v>703</v>
      </c>
      <c r="G13" s="236" t="s">
        <v>719</v>
      </c>
      <c r="H13" s="236" t="s">
        <v>767</v>
      </c>
      <c r="I13" s="238" t="s">
        <v>720</v>
      </c>
      <c r="J13" s="236" t="s">
        <v>721</v>
      </c>
      <c r="K13" s="237"/>
      <c r="L13" s="237"/>
    </row>
    <row r="14" spans="1:12" ht="15" customHeight="1" x14ac:dyDescent="0.25">
      <c r="A14" s="241"/>
      <c r="B14" s="143" t="s">
        <v>706</v>
      </c>
      <c r="C14" s="143" t="s">
        <v>707</v>
      </c>
      <c r="D14" s="236"/>
      <c r="E14" s="238"/>
      <c r="F14" s="236"/>
      <c r="G14" s="236"/>
      <c r="H14" s="236"/>
      <c r="I14" s="238"/>
      <c r="J14" s="236"/>
      <c r="K14" s="237"/>
      <c r="L14" s="237"/>
    </row>
    <row r="15" spans="1:12" ht="20.100000000000001" customHeight="1" x14ac:dyDescent="0.25">
      <c r="A15" s="146" t="s">
        <v>825</v>
      </c>
      <c r="B15" s="200">
        <f t="shared" ref="B15:L15" si="0">B16+B25</f>
        <v>6836811</v>
      </c>
      <c r="C15" s="200">
        <f t="shared" si="0"/>
        <v>2052298</v>
      </c>
      <c r="D15" s="200">
        <f t="shared" si="0"/>
        <v>1899335</v>
      </c>
      <c r="E15" s="200">
        <f t="shared" si="0"/>
        <v>17463</v>
      </c>
      <c r="F15" s="200">
        <f t="shared" si="0"/>
        <v>35467</v>
      </c>
      <c r="G15" s="200">
        <f t="shared" si="0"/>
        <v>22881</v>
      </c>
      <c r="H15" s="200">
        <f t="shared" si="0"/>
        <v>16256</v>
      </c>
      <c r="I15" s="200">
        <f t="shared" si="0"/>
        <v>1078</v>
      </c>
      <c r="J15" s="200">
        <f t="shared" si="0"/>
        <v>1468</v>
      </c>
      <c r="K15" s="200">
        <f t="shared" si="0"/>
        <v>442182</v>
      </c>
      <c r="L15" s="200">
        <f t="shared" si="0"/>
        <v>105543</v>
      </c>
    </row>
    <row r="16" spans="1:12" ht="20.100000000000001" customHeight="1" x14ac:dyDescent="0.25">
      <c r="A16" s="129" t="s">
        <v>826</v>
      </c>
      <c r="B16" s="201">
        <f t="shared" ref="B16:L16" si="1">SUM(B17:B24)</f>
        <v>3424400</v>
      </c>
      <c r="C16" s="201">
        <f t="shared" si="1"/>
        <v>1055118</v>
      </c>
      <c r="D16" s="201">
        <f t="shared" si="1"/>
        <v>714987</v>
      </c>
      <c r="E16" s="201">
        <f t="shared" si="1"/>
        <v>13503</v>
      </c>
      <c r="F16" s="201">
        <f t="shared" si="1"/>
        <v>20</v>
      </c>
      <c r="G16" s="201">
        <f t="shared" si="1"/>
        <v>8994</v>
      </c>
      <c r="H16" s="201">
        <f t="shared" si="1"/>
        <v>6328</v>
      </c>
      <c r="I16" s="201">
        <f t="shared" si="1"/>
        <v>244</v>
      </c>
      <c r="J16" s="201">
        <f t="shared" si="1"/>
        <v>148</v>
      </c>
      <c r="K16" s="201">
        <f t="shared" si="1"/>
        <v>236915</v>
      </c>
      <c r="L16" s="201">
        <f t="shared" si="1"/>
        <v>54154</v>
      </c>
    </row>
    <row r="17" spans="1:12" ht="30" customHeight="1" x14ac:dyDescent="0.25">
      <c r="A17" s="125" t="s">
        <v>827</v>
      </c>
      <c r="B17" s="190">
        <v>137808</v>
      </c>
      <c r="C17" s="191">
        <v>38287</v>
      </c>
      <c r="D17" s="191">
        <v>31845</v>
      </c>
      <c r="E17" s="153">
        <v>1</v>
      </c>
      <c r="F17" s="153">
        <v>0</v>
      </c>
      <c r="G17" s="153">
        <v>875</v>
      </c>
      <c r="H17" s="153">
        <v>0</v>
      </c>
      <c r="I17" s="153">
        <v>0</v>
      </c>
      <c r="J17" s="153">
        <v>0</v>
      </c>
      <c r="K17" s="153">
        <v>1748</v>
      </c>
      <c r="L17" s="153">
        <v>503</v>
      </c>
    </row>
    <row r="18" spans="1:12" ht="30" customHeight="1" x14ac:dyDescent="0.25">
      <c r="A18" s="125" t="s">
        <v>828</v>
      </c>
      <c r="B18" s="190">
        <v>101036</v>
      </c>
      <c r="C18" s="191">
        <v>26169</v>
      </c>
      <c r="D18" s="191">
        <v>20253</v>
      </c>
      <c r="E18" s="153">
        <v>0</v>
      </c>
      <c r="F18" s="153">
        <v>0</v>
      </c>
      <c r="G18" s="153">
        <v>0</v>
      </c>
      <c r="H18" s="153">
        <v>0</v>
      </c>
      <c r="I18" s="153">
        <v>0</v>
      </c>
      <c r="J18" s="153">
        <v>0</v>
      </c>
      <c r="K18" s="153">
        <v>11214</v>
      </c>
      <c r="L18" s="153">
        <v>1203</v>
      </c>
    </row>
    <row r="19" spans="1:12" ht="30" customHeight="1" x14ac:dyDescent="0.25">
      <c r="A19" s="125" t="s">
        <v>829</v>
      </c>
      <c r="B19" s="190">
        <v>134832</v>
      </c>
      <c r="C19" s="191">
        <v>42996</v>
      </c>
      <c r="D19" s="191">
        <v>31593</v>
      </c>
      <c r="E19" s="153">
        <v>7</v>
      </c>
      <c r="F19" s="153">
        <v>19</v>
      </c>
      <c r="G19" s="153">
        <v>0</v>
      </c>
      <c r="H19" s="153">
        <v>1028</v>
      </c>
      <c r="I19" s="153">
        <v>244</v>
      </c>
      <c r="J19" s="153">
        <v>134</v>
      </c>
      <c r="K19" s="153">
        <v>5144</v>
      </c>
      <c r="L19" s="153">
        <v>499</v>
      </c>
    </row>
    <row r="20" spans="1:12" ht="30" customHeight="1" x14ac:dyDescent="0.25">
      <c r="A20" s="125" t="s">
        <v>830</v>
      </c>
      <c r="B20" s="190">
        <v>273728</v>
      </c>
      <c r="C20" s="191">
        <v>87829</v>
      </c>
      <c r="D20" s="191">
        <v>35293</v>
      </c>
      <c r="E20" s="153">
        <v>13495</v>
      </c>
      <c r="F20" s="153">
        <v>0</v>
      </c>
      <c r="G20" s="153">
        <v>994</v>
      </c>
      <c r="H20" s="153">
        <v>1292</v>
      </c>
      <c r="I20" s="153">
        <v>0</v>
      </c>
      <c r="J20" s="153">
        <v>0</v>
      </c>
      <c r="K20" s="153">
        <v>22328</v>
      </c>
      <c r="L20" s="153">
        <v>1863</v>
      </c>
    </row>
    <row r="21" spans="1:12" ht="30" customHeight="1" x14ac:dyDescent="0.25">
      <c r="A21" s="125" t="s">
        <v>831</v>
      </c>
      <c r="B21" s="190">
        <v>183001</v>
      </c>
      <c r="C21" s="191">
        <v>46397</v>
      </c>
      <c r="D21" s="191">
        <v>177306</v>
      </c>
      <c r="E21" s="153">
        <v>0</v>
      </c>
      <c r="F21" s="153">
        <v>1</v>
      </c>
      <c r="G21" s="153">
        <v>694</v>
      </c>
      <c r="H21" s="153">
        <v>842</v>
      </c>
      <c r="I21" s="153">
        <v>0</v>
      </c>
      <c r="J21" s="153">
        <v>0</v>
      </c>
      <c r="K21" s="153">
        <v>6949</v>
      </c>
      <c r="L21" s="153">
        <v>3112</v>
      </c>
    </row>
    <row r="22" spans="1:12" ht="30" customHeight="1" x14ac:dyDescent="0.25">
      <c r="A22" s="125" t="s">
        <v>832</v>
      </c>
      <c r="B22" s="190">
        <v>591143</v>
      </c>
      <c r="C22" s="191">
        <v>158894</v>
      </c>
      <c r="D22" s="191">
        <v>82899</v>
      </c>
      <c r="E22" s="153">
        <v>0</v>
      </c>
      <c r="F22" s="153">
        <v>0</v>
      </c>
      <c r="G22" s="153">
        <v>1401</v>
      </c>
      <c r="H22" s="153">
        <v>1311</v>
      </c>
      <c r="I22" s="153">
        <v>0</v>
      </c>
      <c r="J22" s="153">
        <v>0</v>
      </c>
      <c r="K22" s="153">
        <v>46657</v>
      </c>
      <c r="L22" s="153">
        <v>2492</v>
      </c>
    </row>
    <row r="23" spans="1:12" ht="30" customHeight="1" x14ac:dyDescent="0.25">
      <c r="A23" s="125" t="s">
        <v>833</v>
      </c>
      <c r="B23" s="190">
        <v>299621</v>
      </c>
      <c r="C23" s="191">
        <v>113012</v>
      </c>
      <c r="D23" s="191">
        <v>88186</v>
      </c>
      <c r="E23" s="153">
        <v>0</v>
      </c>
      <c r="F23" s="153">
        <v>0</v>
      </c>
      <c r="G23" s="153">
        <v>0</v>
      </c>
      <c r="H23" s="153">
        <v>43</v>
      </c>
      <c r="I23" s="153">
        <v>0</v>
      </c>
      <c r="J23" s="153">
        <v>0</v>
      </c>
      <c r="K23" s="153">
        <v>18871</v>
      </c>
      <c r="L23" s="153">
        <v>11362</v>
      </c>
    </row>
    <row r="24" spans="1:12" ht="30" customHeight="1" x14ac:dyDescent="0.25">
      <c r="A24" s="125" t="s">
        <v>834</v>
      </c>
      <c r="B24" s="190">
        <v>1703231</v>
      </c>
      <c r="C24" s="191">
        <v>541534</v>
      </c>
      <c r="D24" s="191">
        <v>247612</v>
      </c>
      <c r="E24" s="153">
        <v>0</v>
      </c>
      <c r="F24" s="153">
        <v>0</v>
      </c>
      <c r="G24" s="153">
        <v>5030</v>
      </c>
      <c r="H24" s="153">
        <v>1812</v>
      </c>
      <c r="I24" s="153">
        <v>0</v>
      </c>
      <c r="J24" s="153">
        <v>14</v>
      </c>
      <c r="K24" s="153">
        <v>124004</v>
      </c>
      <c r="L24" s="153">
        <v>33120</v>
      </c>
    </row>
    <row r="25" spans="1:12" ht="20.100000000000001" customHeight="1" x14ac:dyDescent="0.25">
      <c r="A25" s="130" t="s">
        <v>687</v>
      </c>
      <c r="B25" s="163">
        <f t="shared" ref="B25:L25" si="2">SUM(B26:B42)</f>
        <v>3412411</v>
      </c>
      <c r="C25" s="164">
        <f t="shared" si="2"/>
        <v>997180</v>
      </c>
      <c r="D25" s="164">
        <f t="shared" si="2"/>
        <v>1184348</v>
      </c>
      <c r="E25" s="164">
        <f t="shared" si="2"/>
        <v>3960</v>
      </c>
      <c r="F25" s="164">
        <f t="shared" si="2"/>
        <v>35447</v>
      </c>
      <c r="G25" s="164">
        <f t="shared" si="2"/>
        <v>13887</v>
      </c>
      <c r="H25" s="164">
        <f t="shared" si="2"/>
        <v>9928</v>
      </c>
      <c r="I25" s="164">
        <f t="shared" si="2"/>
        <v>834</v>
      </c>
      <c r="J25" s="164">
        <f t="shared" si="2"/>
        <v>1320</v>
      </c>
      <c r="K25" s="164">
        <f t="shared" si="2"/>
        <v>205267</v>
      </c>
      <c r="L25" s="164">
        <f t="shared" si="2"/>
        <v>51389</v>
      </c>
    </row>
    <row r="26" spans="1:12" ht="30" customHeight="1" x14ac:dyDescent="0.25">
      <c r="A26" s="125" t="s">
        <v>835</v>
      </c>
      <c r="B26" s="192">
        <v>273590</v>
      </c>
      <c r="C26" s="192">
        <v>77504</v>
      </c>
      <c r="D26" s="192">
        <v>30172</v>
      </c>
      <c r="E26" s="153">
        <v>1</v>
      </c>
      <c r="F26" s="153">
        <v>0</v>
      </c>
      <c r="G26" s="153">
        <v>0</v>
      </c>
      <c r="H26" s="153">
        <v>1136</v>
      </c>
      <c r="I26" s="153">
        <v>0</v>
      </c>
      <c r="J26" s="153">
        <v>0</v>
      </c>
      <c r="K26" s="153">
        <v>16498</v>
      </c>
      <c r="L26" s="153">
        <v>4102</v>
      </c>
    </row>
    <row r="27" spans="1:12" ht="30" customHeight="1" x14ac:dyDescent="0.25">
      <c r="A27" s="125" t="s">
        <v>836</v>
      </c>
      <c r="B27" s="192">
        <v>187144</v>
      </c>
      <c r="C27" s="192">
        <v>30509</v>
      </c>
      <c r="D27" s="192">
        <v>16336</v>
      </c>
      <c r="E27" s="153">
        <v>0</v>
      </c>
      <c r="F27" s="153">
        <v>0</v>
      </c>
      <c r="G27" s="153">
        <v>369</v>
      </c>
      <c r="H27" s="153">
        <v>0</v>
      </c>
      <c r="I27" s="153">
        <v>0</v>
      </c>
      <c r="J27" s="153">
        <v>0</v>
      </c>
      <c r="K27" s="153">
        <v>16476</v>
      </c>
      <c r="L27" s="153">
        <v>699</v>
      </c>
    </row>
    <row r="28" spans="1:12" ht="30" customHeight="1" x14ac:dyDescent="0.25">
      <c r="A28" s="125" t="s">
        <v>837</v>
      </c>
      <c r="B28" s="192">
        <v>179791</v>
      </c>
      <c r="C28" s="192">
        <v>70451</v>
      </c>
      <c r="D28" s="192">
        <v>49290</v>
      </c>
      <c r="E28" s="153">
        <v>0</v>
      </c>
      <c r="F28" s="153">
        <v>0</v>
      </c>
      <c r="G28" s="153">
        <v>1250</v>
      </c>
      <c r="H28" s="153">
        <v>884</v>
      </c>
      <c r="I28" s="153">
        <v>0</v>
      </c>
      <c r="J28" s="153">
        <v>0</v>
      </c>
      <c r="K28" s="153">
        <v>9379</v>
      </c>
      <c r="L28" s="153">
        <v>3943</v>
      </c>
    </row>
    <row r="29" spans="1:12" ht="30" customHeight="1" x14ac:dyDescent="0.25">
      <c r="A29" s="125" t="s">
        <v>838</v>
      </c>
      <c r="B29" s="192">
        <v>145073</v>
      </c>
      <c r="C29" s="192">
        <v>47244</v>
      </c>
      <c r="D29" s="192">
        <v>24157</v>
      </c>
      <c r="E29" s="153">
        <v>0</v>
      </c>
      <c r="F29" s="153">
        <v>0</v>
      </c>
      <c r="G29" s="153">
        <v>865</v>
      </c>
      <c r="H29" s="153">
        <v>13</v>
      </c>
      <c r="I29" s="153">
        <v>0</v>
      </c>
      <c r="J29" s="153">
        <v>0</v>
      </c>
      <c r="K29" s="153">
        <v>12981</v>
      </c>
      <c r="L29" s="153">
        <v>1297</v>
      </c>
    </row>
    <row r="30" spans="1:12" ht="30" customHeight="1" x14ac:dyDescent="0.25">
      <c r="A30" s="125" t="s">
        <v>839</v>
      </c>
      <c r="B30" s="192">
        <v>317143</v>
      </c>
      <c r="C30" s="192">
        <v>56933</v>
      </c>
      <c r="D30" s="192">
        <v>62475</v>
      </c>
      <c r="E30" s="153">
        <v>4</v>
      </c>
      <c r="F30" s="153">
        <v>6</v>
      </c>
      <c r="G30" s="153">
        <v>918</v>
      </c>
      <c r="H30" s="153">
        <v>0</v>
      </c>
      <c r="I30" s="153">
        <v>0</v>
      </c>
      <c r="J30" s="153">
        <v>0</v>
      </c>
      <c r="K30" s="153">
        <v>21294</v>
      </c>
      <c r="L30" s="153">
        <v>3050</v>
      </c>
    </row>
    <row r="31" spans="1:12" ht="30" customHeight="1" x14ac:dyDescent="0.25">
      <c r="A31" s="125" t="s">
        <v>840</v>
      </c>
      <c r="B31" s="192">
        <v>188862</v>
      </c>
      <c r="C31" s="192">
        <v>55712</v>
      </c>
      <c r="D31" s="192">
        <v>39080</v>
      </c>
      <c r="E31" s="153">
        <v>0</v>
      </c>
      <c r="F31" s="153">
        <v>0</v>
      </c>
      <c r="G31" s="153">
        <v>319</v>
      </c>
      <c r="H31" s="153">
        <v>218</v>
      </c>
      <c r="I31" s="153">
        <v>1</v>
      </c>
      <c r="J31" s="153">
        <v>0</v>
      </c>
      <c r="K31" s="153">
        <v>11468</v>
      </c>
      <c r="L31" s="153">
        <v>6947</v>
      </c>
    </row>
    <row r="32" spans="1:12" ht="30" customHeight="1" x14ac:dyDescent="0.25">
      <c r="A32" s="125" t="s">
        <v>841</v>
      </c>
      <c r="B32" s="192">
        <v>86807</v>
      </c>
      <c r="C32" s="192">
        <v>30035</v>
      </c>
      <c r="D32" s="192">
        <v>17227</v>
      </c>
      <c r="E32" s="153">
        <v>0</v>
      </c>
      <c r="F32" s="153">
        <v>0</v>
      </c>
      <c r="G32" s="153">
        <v>0</v>
      </c>
      <c r="H32" s="153">
        <v>227</v>
      </c>
      <c r="I32" s="153">
        <v>0</v>
      </c>
      <c r="J32" s="153">
        <v>0</v>
      </c>
      <c r="K32" s="153">
        <v>4930</v>
      </c>
      <c r="L32" s="153">
        <v>725</v>
      </c>
    </row>
    <row r="33" spans="1:12" ht="30" customHeight="1" x14ac:dyDescent="0.25">
      <c r="A33" s="125" t="s">
        <v>842</v>
      </c>
      <c r="B33" s="192">
        <v>83413</v>
      </c>
      <c r="C33" s="192">
        <v>24990</v>
      </c>
      <c r="D33" s="192">
        <v>49110</v>
      </c>
      <c r="E33" s="153">
        <v>0</v>
      </c>
      <c r="F33" s="153">
        <v>13253</v>
      </c>
      <c r="G33" s="153">
        <v>1544</v>
      </c>
      <c r="H33" s="153">
        <v>0</v>
      </c>
      <c r="I33" s="153">
        <v>0</v>
      </c>
      <c r="J33" s="153">
        <v>0</v>
      </c>
      <c r="K33" s="153">
        <v>5613</v>
      </c>
      <c r="L33" s="153">
        <v>2380</v>
      </c>
    </row>
    <row r="34" spans="1:12" ht="30" customHeight="1" x14ac:dyDescent="0.25">
      <c r="A34" s="125" t="s">
        <v>843</v>
      </c>
      <c r="B34" s="192">
        <v>237716</v>
      </c>
      <c r="C34" s="192">
        <v>75385</v>
      </c>
      <c r="D34" s="192">
        <v>51886</v>
      </c>
      <c r="E34" s="153">
        <v>0</v>
      </c>
      <c r="F34" s="153">
        <v>0</v>
      </c>
      <c r="G34" s="153">
        <v>1819</v>
      </c>
      <c r="H34" s="153">
        <v>5303</v>
      </c>
      <c r="I34" s="153">
        <v>0</v>
      </c>
      <c r="J34" s="153">
        <v>0</v>
      </c>
      <c r="K34" s="153">
        <v>7238</v>
      </c>
      <c r="L34" s="153">
        <v>2066</v>
      </c>
    </row>
    <row r="35" spans="1:12" ht="30" customHeight="1" x14ac:dyDescent="0.25">
      <c r="A35" s="125" t="s">
        <v>844</v>
      </c>
      <c r="B35" s="192">
        <v>212916</v>
      </c>
      <c r="C35" s="192">
        <v>73559</v>
      </c>
      <c r="D35" s="192">
        <v>47483</v>
      </c>
      <c r="E35" s="153">
        <v>20</v>
      </c>
      <c r="F35" s="153">
        <v>0</v>
      </c>
      <c r="G35" s="153">
        <v>534</v>
      </c>
      <c r="H35" s="153">
        <v>526</v>
      </c>
      <c r="I35" s="153">
        <v>0</v>
      </c>
      <c r="J35" s="153">
        <v>0</v>
      </c>
      <c r="K35" s="153">
        <v>8213</v>
      </c>
      <c r="L35" s="153">
        <v>2818</v>
      </c>
    </row>
    <row r="36" spans="1:12" ht="30" customHeight="1" x14ac:dyDescent="0.25">
      <c r="A36" s="125" t="s">
        <v>845</v>
      </c>
      <c r="B36" s="192">
        <v>274723</v>
      </c>
      <c r="C36" s="192">
        <v>98985</v>
      </c>
      <c r="D36" s="192">
        <v>438240</v>
      </c>
      <c r="E36" s="153">
        <v>0</v>
      </c>
      <c r="F36" s="153">
        <v>4093</v>
      </c>
      <c r="G36" s="153">
        <v>0</v>
      </c>
      <c r="H36" s="153">
        <v>0</v>
      </c>
      <c r="I36" s="153">
        <v>0</v>
      </c>
      <c r="J36" s="153">
        <v>0</v>
      </c>
      <c r="K36" s="153">
        <v>22125</v>
      </c>
      <c r="L36" s="153">
        <v>6070</v>
      </c>
    </row>
    <row r="37" spans="1:12" ht="30" customHeight="1" x14ac:dyDescent="0.25">
      <c r="A37" s="125" t="s">
        <v>846</v>
      </c>
      <c r="B37" s="192">
        <v>191142</v>
      </c>
      <c r="C37" s="192">
        <v>69688</v>
      </c>
      <c r="D37" s="192">
        <v>65697</v>
      </c>
      <c r="E37" s="153">
        <v>0</v>
      </c>
      <c r="F37" s="153">
        <v>13894</v>
      </c>
      <c r="G37" s="153">
        <v>2170</v>
      </c>
      <c r="H37" s="153">
        <v>1520</v>
      </c>
      <c r="I37" s="153">
        <v>21</v>
      </c>
      <c r="J37" s="153">
        <v>0</v>
      </c>
      <c r="K37" s="153">
        <v>15326</v>
      </c>
      <c r="L37" s="153">
        <v>3487</v>
      </c>
    </row>
    <row r="38" spans="1:12" ht="30" customHeight="1" x14ac:dyDescent="0.25">
      <c r="A38" s="125" t="s">
        <v>847</v>
      </c>
      <c r="B38" s="192">
        <v>399825</v>
      </c>
      <c r="C38" s="192">
        <v>92697</v>
      </c>
      <c r="D38" s="192">
        <v>118416</v>
      </c>
      <c r="E38" s="153">
        <v>23</v>
      </c>
      <c r="F38" s="153">
        <v>2214</v>
      </c>
      <c r="G38" s="153">
        <v>2680</v>
      </c>
      <c r="H38" s="153">
        <v>0</v>
      </c>
      <c r="I38" s="153">
        <v>0</v>
      </c>
      <c r="J38" s="153">
        <v>0</v>
      </c>
      <c r="K38" s="153">
        <v>14838</v>
      </c>
      <c r="L38" s="153">
        <v>6138</v>
      </c>
    </row>
    <row r="39" spans="1:12" ht="30" customHeight="1" x14ac:dyDescent="0.25">
      <c r="A39" s="125" t="s">
        <v>848</v>
      </c>
      <c r="B39" s="192">
        <v>123413</v>
      </c>
      <c r="C39" s="192">
        <v>36487</v>
      </c>
      <c r="D39" s="192">
        <v>45308</v>
      </c>
      <c r="E39" s="153">
        <v>3280</v>
      </c>
      <c r="F39" s="153">
        <v>10</v>
      </c>
      <c r="G39" s="153">
        <v>1140</v>
      </c>
      <c r="H39" s="153">
        <v>101</v>
      </c>
      <c r="I39" s="153">
        <v>398</v>
      </c>
      <c r="J39" s="153">
        <v>1320</v>
      </c>
      <c r="K39" s="153">
        <v>2733</v>
      </c>
      <c r="L39" s="153">
        <v>1014</v>
      </c>
    </row>
    <row r="40" spans="1:12" ht="30" customHeight="1" x14ac:dyDescent="0.25">
      <c r="A40" s="125" t="s">
        <v>849</v>
      </c>
      <c r="B40" s="192">
        <v>90131</v>
      </c>
      <c r="C40" s="192">
        <v>26628</v>
      </c>
      <c r="D40" s="192">
        <v>17517</v>
      </c>
      <c r="E40" s="153">
        <v>0</v>
      </c>
      <c r="F40" s="153">
        <v>0</v>
      </c>
      <c r="G40" s="153">
        <v>0</v>
      </c>
      <c r="H40" s="153">
        <v>0</v>
      </c>
      <c r="I40" s="153">
        <v>0</v>
      </c>
      <c r="J40" s="153">
        <v>0</v>
      </c>
      <c r="K40" s="153">
        <v>5479</v>
      </c>
      <c r="L40" s="153">
        <v>3175</v>
      </c>
    </row>
    <row r="41" spans="1:12" ht="30" customHeight="1" x14ac:dyDescent="0.25">
      <c r="A41" s="125" t="s">
        <v>850</v>
      </c>
      <c r="B41" s="192">
        <v>209755</v>
      </c>
      <c r="C41" s="192">
        <v>68331</v>
      </c>
      <c r="D41" s="192">
        <v>44521</v>
      </c>
      <c r="E41" s="153">
        <v>0</v>
      </c>
      <c r="F41" s="153">
        <v>517</v>
      </c>
      <c r="G41" s="153">
        <v>279</v>
      </c>
      <c r="H41" s="153">
        <v>0</v>
      </c>
      <c r="I41" s="153">
        <v>0</v>
      </c>
      <c r="J41" s="153">
        <v>0</v>
      </c>
      <c r="K41" s="153">
        <v>18954</v>
      </c>
      <c r="L41" s="153">
        <v>989</v>
      </c>
    </row>
    <row r="42" spans="1:12" ht="30" customHeight="1" x14ac:dyDescent="0.25">
      <c r="A42" s="156" t="s">
        <v>851</v>
      </c>
      <c r="B42" s="192">
        <v>210967</v>
      </c>
      <c r="C42" s="192">
        <v>62042</v>
      </c>
      <c r="D42" s="192">
        <v>67433</v>
      </c>
      <c r="E42" s="153">
        <v>632</v>
      </c>
      <c r="F42" s="153">
        <v>1460</v>
      </c>
      <c r="G42" s="153">
        <v>0</v>
      </c>
      <c r="H42" s="153">
        <v>0</v>
      </c>
      <c r="I42" s="153">
        <v>414</v>
      </c>
      <c r="J42" s="153">
        <v>0</v>
      </c>
      <c r="K42" s="153">
        <v>11722</v>
      </c>
      <c r="L42" s="153">
        <v>2489</v>
      </c>
    </row>
  </sheetData>
  <mergeCells count="29">
    <mergeCell ref="A9:A14"/>
    <mergeCell ref="B9:D9"/>
    <mergeCell ref="E9:F9"/>
    <mergeCell ref="G9:H9"/>
    <mergeCell ref="I9:J9"/>
    <mergeCell ref="B12:D12"/>
    <mergeCell ref="E12:F12"/>
    <mergeCell ref="G12:H12"/>
    <mergeCell ref="I12:J12"/>
    <mergeCell ref="L9:L11"/>
    <mergeCell ref="B10:C10"/>
    <mergeCell ref="D10:D11"/>
    <mergeCell ref="E10:E11"/>
    <mergeCell ref="F10:F11"/>
    <mergeCell ref="G10:G11"/>
    <mergeCell ref="H10:H11"/>
    <mergeCell ref="I10:I11"/>
    <mergeCell ref="J10:J11"/>
    <mergeCell ref="K9:K11"/>
    <mergeCell ref="K12:K14"/>
    <mergeCell ref="L12:L14"/>
    <mergeCell ref="B13:C13"/>
    <mergeCell ref="D13:D14"/>
    <mergeCell ref="E13:E14"/>
    <mergeCell ref="F13:F14"/>
    <mergeCell ref="G13:G14"/>
    <mergeCell ref="H13:H14"/>
    <mergeCell ref="I13:I14"/>
    <mergeCell ref="J13:J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7167BD-B7C8-4ED6-9353-92C7FFBF0466}">
  <dimension ref="A1:G865"/>
  <sheetViews>
    <sheetView zoomScaleNormal="100" workbookViewId="0">
      <selection sqref="A1:B1"/>
    </sheetView>
  </sheetViews>
  <sheetFormatPr defaultRowHeight="15" x14ac:dyDescent="0.25"/>
  <cols>
    <col min="1" max="1" width="4.7109375" customWidth="1"/>
    <col min="2" max="2" width="136.28515625" customWidth="1"/>
    <col min="3" max="3" width="39.5703125" customWidth="1"/>
    <col min="4" max="4" width="9.140625" customWidth="1"/>
    <col min="5" max="5" width="10.85546875" style="35" customWidth="1"/>
    <col min="6" max="6" width="13" style="35" customWidth="1"/>
  </cols>
  <sheetData>
    <row r="1" spans="1:6" x14ac:dyDescent="0.25">
      <c r="A1" s="246" t="s">
        <v>853</v>
      </c>
      <c r="B1" s="246"/>
    </row>
    <row r="2" spans="1:6" x14ac:dyDescent="0.25">
      <c r="A2" s="252" t="s">
        <v>854</v>
      </c>
      <c r="B2" s="252"/>
    </row>
    <row r="4" spans="1:6" x14ac:dyDescent="0.25">
      <c r="A4" s="157" t="s">
        <v>886</v>
      </c>
    </row>
    <row r="5" spans="1:6" ht="15" customHeight="1" x14ac:dyDescent="0.25">
      <c r="A5" s="11" t="s">
        <v>883</v>
      </c>
      <c r="B5" s="7"/>
      <c r="C5" s="9"/>
      <c r="D5" s="1"/>
      <c r="E5" s="18"/>
      <c r="F5" s="18"/>
    </row>
    <row r="6" spans="1:6" ht="15" customHeight="1" x14ac:dyDescent="0.25">
      <c r="A6" s="247" t="s">
        <v>889</v>
      </c>
      <c r="B6" s="247"/>
      <c r="C6" s="9"/>
      <c r="D6" s="1"/>
      <c r="E6" s="18"/>
      <c r="F6" s="18"/>
    </row>
    <row r="7" spans="1:6" ht="15" customHeight="1" x14ac:dyDescent="0.25">
      <c r="A7" s="167"/>
      <c r="B7" s="193" t="s">
        <v>891</v>
      </c>
      <c r="C7" s="9"/>
      <c r="D7" s="1"/>
      <c r="E7" s="18"/>
      <c r="F7" s="18"/>
    </row>
    <row r="8" spans="1:6" ht="15" customHeight="1" x14ac:dyDescent="0.25">
      <c r="A8" s="248" t="s">
        <v>890</v>
      </c>
      <c r="B8" s="249"/>
      <c r="C8" s="9"/>
      <c r="D8" s="1"/>
      <c r="E8" s="18"/>
      <c r="F8" s="18"/>
    </row>
    <row r="9" spans="1:6" ht="78" customHeight="1" x14ac:dyDescent="0.25">
      <c r="A9" s="79"/>
      <c r="B9" s="250" t="s">
        <v>892</v>
      </c>
      <c r="C9" s="251"/>
      <c r="D9" s="77" t="s">
        <v>893</v>
      </c>
      <c r="E9" s="77" t="s">
        <v>894</v>
      </c>
      <c r="F9" s="77" t="s">
        <v>895</v>
      </c>
    </row>
    <row r="10" spans="1:6" ht="15" hidden="1" customHeight="1" x14ac:dyDescent="0.25">
      <c r="A10" s="19"/>
      <c r="B10" s="20"/>
      <c r="C10" s="21"/>
      <c r="D10" s="19"/>
      <c r="E10" s="22"/>
      <c r="F10" s="23"/>
    </row>
    <row r="11" spans="1:6" ht="20.100000000000001" customHeight="1" x14ac:dyDescent="0.25">
      <c r="A11" s="80"/>
      <c r="B11" s="67" t="s">
        <v>619</v>
      </c>
      <c r="C11" s="68"/>
      <c r="D11" s="69">
        <f>D12+D52+D87+D92+D104+D113+D122+D133+D137+D159+D175+D194+D197+D209+D232+D240+D250+D264+D268+D288+D298</f>
        <v>4806406</v>
      </c>
      <c r="E11" s="70">
        <f>D11/$D$11*100</f>
        <v>100</v>
      </c>
      <c r="F11" s="70">
        <f>D11/1290122*1000</f>
        <v>3725.5437857815</v>
      </c>
    </row>
    <row r="12" spans="1:6" ht="15" customHeight="1" x14ac:dyDescent="0.25">
      <c r="A12" s="17" t="s">
        <v>0</v>
      </c>
      <c r="B12" s="6" t="s">
        <v>646</v>
      </c>
      <c r="C12" s="3" t="s">
        <v>1</v>
      </c>
      <c r="D12" s="4">
        <f>SUM(D13:D51)</f>
        <v>361543</v>
      </c>
      <c r="E12" s="24">
        <f>D12/4806406*100</f>
        <v>7.5221069547599608</v>
      </c>
      <c r="F12" s="24">
        <f>D12/1290122*1000</f>
        <v>280.23938821289767</v>
      </c>
    </row>
    <row r="13" spans="1:6" ht="15" customHeight="1" x14ac:dyDescent="0.25">
      <c r="A13" s="25">
        <v>3</v>
      </c>
      <c r="B13" s="26" t="s">
        <v>2</v>
      </c>
      <c r="C13" s="27" t="s">
        <v>3</v>
      </c>
      <c r="D13" s="25">
        <v>2</v>
      </c>
      <c r="E13" s="18">
        <f>D13/4806406*100</f>
        <v>4.1611133141894379E-5</v>
      </c>
      <c r="F13" s="18">
        <f>D13/1290122*1000</f>
        <v>1.5502409849611123E-3</v>
      </c>
    </row>
    <row r="14" spans="1:6" ht="15" customHeight="1" x14ac:dyDescent="0.25">
      <c r="A14" s="25">
        <v>4</v>
      </c>
      <c r="B14" s="26" t="s">
        <v>4</v>
      </c>
      <c r="C14" s="27" t="s">
        <v>5</v>
      </c>
      <c r="D14" s="25">
        <v>12</v>
      </c>
      <c r="E14" s="18">
        <f t="shared" ref="E14:E77" si="0">D14/4806406*100</f>
        <v>2.496667988513663E-4</v>
      </c>
      <c r="F14" s="18">
        <f t="shared" ref="F14:F77" si="1">D14/1290122*1000</f>
        <v>9.3014459097666737E-3</v>
      </c>
    </row>
    <row r="15" spans="1:6" ht="15" customHeight="1" x14ac:dyDescent="0.25">
      <c r="A15" s="25">
        <v>5</v>
      </c>
      <c r="B15" s="26" t="s">
        <v>6</v>
      </c>
      <c r="C15" s="27" t="s">
        <v>7</v>
      </c>
      <c r="D15" s="25">
        <v>37510</v>
      </c>
      <c r="E15" s="18">
        <f t="shared" si="0"/>
        <v>0.7804168020762291</v>
      </c>
      <c r="F15" s="18">
        <f t="shared" si="1"/>
        <v>29.074769672945656</v>
      </c>
    </row>
    <row r="16" spans="1:6" ht="15" customHeight="1" x14ac:dyDescent="0.25">
      <c r="A16" s="25">
        <v>6</v>
      </c>
      <c r="B16" s="26" t="s">
        <v>8</v>
      </c>
      <c r="C16" s="27" t="s">
        <v>621</v>
      </c>
      <c r="D16" s="25">
        <v>55059</v>
      </c>
      <c r="E16" s="18">
        <f t="shared" si="0"/>
        <v>1.1455336898297812</v>
      </c>
      <c r="F16" s="18">
        <f t="shared" si="1"/>
        <v>42.677359195486936</v>
      </c>
    </row>
    <row r="17" spans="1:6" ht="15" customHeight="1" x14ac:dyDescent="0.25">
      <c r="A17" s="25">
        <v>7</v>
      </c>
      <c r="B17" s="26" t="s">
        <v>10</v>
      </c>
      <c r="C17" s="27" t="s">
        <v>11</v>
      </c>
      <c r="D17" s="25">
        <v>66</v>
      </c>
      <c r="E17" s="18">
        <f t="shared" si="0"/>
        <v>1.3731673936825145E-3</v>
      </c>
      <c r="F17" s="18">
        <f t="shared" si="1"/>
        <v>5.11579525037167E-2</v>
      </c>
    </row>
    <row r="18" spans="1:6" ht="15" customHeight="1" x14ac:dyDescent="0.25">
      <c r="A18" s="25">
        <v>8</v>
      </c>
      <c r="B18" s="26" t="s">
        <v>12</v>
      </c>
      <c r="C18" s="27" t="s">
        <v>13</v>
      </c>
      <c r="D18" s="25">
        <v>1</v>
      </c>
      <c r="E18" s="18">
        <f t="shared" si="0"/>
        <v>2.0805566570947189E-5</v>
      </c>
      <c r="F18" s="18">
        <f t="shared" si="1"/>
        <v>7.7512049248055614E-4</v>
      </c>
    </row>
    <row r="19" spans="1:6" ht="15" customHeight="1" x14ac:dyDescent="0.25">
      <c r="A19" s="25">
        <v>13</v>
      </c>
      <c r="B19" s="62" t="s">
        <v>778</v>
      </c>
      <c r="C19" t="s">
        <v>768</v>
      </c>
      <c r="D19" s="25">
        <v>2</v>
      </c>
      <c r="E19" s="18">
        <f t="shared" si="0"/>
        <v>4.1611133141894379E-5</v>
      </c>
      <c r="F19" s="18">
        <f t="shared" si="1"/>
        <v>1.5502409849611123E-3</v>
      </c>
    </row>
    <row r="20" spans="1:6" ht="15" customHeight="1" x14ac:dyDescent="0.25">
      <c r="A20" s="25">
        <v>15</v>
      </c>
      <c r="B20" t="s">
        <v>779</v>
      </c>
      <c r="C20" t="s">
        <v>769</v>
      </c>
      <c r="D20" s="25">
        <v>720</v>
      </c>
      <c r="E20" s="18">
        <f t="shared" si="0"/>
        <v>1.4980007931081977E-2</v>
      </c>
      <c r="F20" s="18">
        <f t="shared" si="1"/>
        <v>0.55808675458600043</v>
      </c>
    </row>
    <row r="21" spans="1:6" ht="15" customHeight="1" x14ac:dyDescent="0.25">
      <c r="A21" s="25">
        <v>16</v>
      </c>
      <c r="B21" s="26" t="s">
        <v>16</v>
      </c>
      <c r="C21" s="27" t="s">
        <v>17</v>
      </c>
      <c r="D21" s="25">
        <v>5</v>
      </c>
      <c r="E21" s="18">
        <f t="shared" si="0"/>
        <v>1.0402783285473594E-4</v>
      </c>
      <c r="F21" s="18">
        <f t="shared" si="1"/>
        <v>3.8756024624027807E-3</v>
      </c>
    </row>
    <row r="22" spans="1:6" ht="15" customHeight="1" x14ac:dyDescent="0.25">
      <c r="A22" s="25">
        <v>17</v>
      </c>
      <c r="B22" s="26" t="s">
        <v>18</v>
      </c>
      <c r="C22" s="28" t="s">
        <v>19</v>
      </c>
      <c r="D22" s="29">
        <v>45</v>
      </c>
      <c r="E22" s="18">
        <f t="shared" si="0"/>
        <v>9.3625049569262357E-4</v>
      </c>
      <c r="F22" s="18">
        <f t="shared" si="1"/>
        <v>3.4880422161625027E-2</v>
      </c>
    </row>
    <row r="23" spans="1:6" ht="15" customHeight="1" x14ac:dyDescent="0.25">
      <c r="A23" s="25">
        <v>18</v>
      </c>
      <c r="B23" s="26" t="s">
        <v>20</v>
      </c>
      <c r="C23" s="28" t="s">
        <v>21</v>
      </c>
      <c r="D23" s="29">
        <v>3925</v>
      </c>
      <c r="E23" s="18">
        <f t="shared" si="0"/>
        <v>8.1661848790967731E-2</v>
      </c>
      <c r="F23" s="18">
        <f t="shared" si="1"/>
        <v>3.0423479329861824</v>
      </c>
    </row>
    <row r="24" spans="1:6" ht="15" customHeight="1" x14ac:dyDescent="0.25">
      <c r="A24" s="25">
        <v>19</v>
      </c>
      <c r="B24" t="s">
        <v>780</v>
      </c>
      <c r="C24" t="s">
        <v>770</v>
      </c>
      <c r="D24" s="29">
        <v>4</v>
      </c>
      <c r="E24" s="18">
        <f t="shared" si="0"/>
        <v>8.3222266283788758E-5</v>
      </c>
      <c r="F24" s="18">
        <f t="shared" si="1"/>
        <v>3.1004819699222246E-3</v>
      </c>
    </row>
    <row r="25" spans="1:6" ht="15" customHeight="1" x14ac:dyDescent="0.25">
      <c r="A25" s="25">
        <v>22</v>
      </c>
      <c r="B25" s="26" t="s">
        <v>26</v>
      </c>
      <c r="C25" s="28" t="s">
        <v>27</v>
      </c>
      <c r="D25" s="29">
        <v>2</v>
      </c>
      <c r="E25" s="18">
        <f t="shared" si="0"/>
        <v>4.1611133141894379E-5</v>
      </c>
      <c r="F25" s="18">
        <f t="shared" si="1"/>
        <v>1.5502409849611123E-3</v>
      </c>
    </row>
    <row r="26" spans="1:6" ht="15" customHeight="1" x14ac:dyDescent="0.25">
      <c r="A26" s="25">
        <v>23</v>
      </c>
      <c r="B26" s="26" t="s">
        <v>28</v>
      </c>
      <c r="C26" s="28" t="s">
        <v>622</v>
      </c>
      <c r="D26" s="29">
        <v>2</v>
      </c>
      <c r="E26" s="18">
        <f t="shared" si="0"/>
        <v>4.1611133141894379E-5</v>
      </c>
      <c r="F26" s="18">
        <f t="shared" si="1"/>
        <v>1.5502409849611123E-3</v>
      </c>
    </row>
    <row r="27" spans="1:6" ht="15" customHeight="1" x14ac:dyDescent="0.25">
      <c r="A27" s="25">
        <v>24</v>
      </c>
      <c r="B27" s="26" t="s">
        <v>30</v>
      </c>
      <c r="C27" s="28" t="s">
        <v>31</v>
      </c>
      <c r="D27" s="31">
        <v>38</v>
      </c>
      <c r="E27" s="18">
        <f t="shared" si="0"/>
        <v>7.9061152969599321E-4</v>
      </c>
      <c r="F27" s="18">
        <f t="shared" si="1"/>
        <v>2.9454578714261132E-2</v>
      </c>
    </row>
    <row r="28" spans="1:6" ht="15" customHeight="1" x14ac:dyDescent="0.25">
      <c r="A28" s="25">
        <v>25</v>
      </c>
      <c r="B28" s="26" t="s">
        <v>32</v>
      </c>
      <c r="C28" s="28" t="s">
        <v>33</v>
      </c>
      <c r="D28" s="31">
        <v>22</v>
      </c>
      <c r="E28" s="18">
        <f t="shared" si="0"/>
        <v>4.5772246456083818E-4</v>
      </c>
      <c r="F28" s="18">
        <f t="shared" si="1"/>
        <v>1.7052650834572237E-2</v>
      </c>
    </row>
    <row r="29" spans="1:6" ht="15" customHeight="1" x14ac:dyDescent="0.25">
      <c r="A29" s="25">
        <v>28</v>
      </c>
      <c r="B29" s="26" t="s">
        <v>34</v>
      </c>
      <c r="C29" s="28" t="s">
        <v>35</v>
      </c>
      <c r="D29" s="31">
        <v>3</v>
      </c>
      <c r="E29" s="18">
        <f t="shared" si="0"/>
        <v>6.2416699712841575E-5</v>
      </c>
      <c r="F29" s="18">
        <f t="shared" si="1"/>
        <v>2.3253614774416684E-3</v>
      </c>
    </row>
    <row r="30" spans="1:6" ht="15" customHeight="1" x14ac:dyDescent="0.25">
      <c r="A30" s="25">
        <v>30</v>
      </c>
      <c r="B30" s="26" t="s">
        <v>36</v>
      </c>
      <c r="C30" s="28" t="s">
        <v>37</v>
      </c>
      <c r="D30" s="31">
        <v>13</v>
      </c>
      <c r="E30" s="18">
        <f t="shared" si="0"/>
        <v>2.7047236542231351E-4</v>
      </c>
      <c r="F30" s="18">
        <f t="shared" si="1"/>
        <v>1.0076566402247229E-2</v>
      </c>
    </row>
    <row r="31" spans="1:6" ht="15" customHeight="1" x14ac:dyDescent="0.25">
      <c r="A31" s="25">
        <v>32</v>
      </c>
      <c r="B31" s="26" t="s">
        <v>38</v>
      </c>
      <c r="C31" s="28" t="s">
        <v>39</v>
      </c>
      <c r="D31" s="31">
        <v>29</v>
      </c>
      <c r="E31" s="18">
        <f t="shared" si="0"/>
        <v>6.0336143055746854E-4</v>
      </c>
      <c r="F31" s="18">
        <f t="shared" si="1"/>
        <v>2.2478494281936129E-2</v>
      </c>
    </row>
    <row r="32" spans="1:6" ht="15" customHeight="1" x14ac:dyDescent="0.25">
      <c r="A32" s="25">
        <v>33</v>
      </c>
      <c r="B32" s="26" t="s">
        <v>40</v>
      </c>
      <c r="C32" s="28" t="s">
        <v>41</v>
      </c>
      <c r="D32" s="31">
        <v>2395</v>
      </c>
      <c r="E32" s="18">
        <f t="shared" si="0"/>
        <v>4.9829331937418522E-2</v>
      </c>
      <c r="F32" s="18">
        <f t="shared" si="1"/>
        <v>1.856413579490932</v>
      </c>
    </row>
    <row r="33" spans="1:6" ht="15" customHeight="1" x14ac:dyDescent="0.25">
      <c r="A33" s="25">
        <v>34</v>
      </c>
      <c r="B33" s="26" t="s">
        <v>42</v>
      </c>
      <c r="C33" s="28" t="s">
        <v>43</v>
      </c>
      <c r="D33" s="31">
        <v>52939</v>
      </c>
      <c r="E33" s="18">
        <f t="shared" si="0"/>
        <v>1.1014258886993733</v>
      </c>
      <c r="F33" s="18">
        <f t="shared" si="1"/>
        <v>41.034103751428155</v>
      </c>
    </row>
    <row r="34" spans="1:6" ht="15" customHeight="1" x14ac:dyDescent="0.25">
      <c r="A34" s="25">
        <v>35</v>
      </c>
      <c r="B34" s="26" t="s">
        <v>44</v>
      </c>
      <c r="C34" s="28" t="s">
        <v>45</v>
      </c>
      <c r="D34" s="31">
        <v>455</v>
      </c>
      <c r="E34" s="18">
        <f t="shared" si="0"/>
        <v>9.4665327897809712E-3</v>
      </c>
      <c r="F34" s="18">
        <f t="shared" si="1"/>
        <v>0.352679824078653</v>
      </c>
    </row>
    <row r="35" spans="1:6" ht="15" customHeight="1" x14ac:dyDescent="0.25">
      <c r="A35" s="25">
        <v>36</v>
      </c>
      <c r="B35" s="26" t="s">
        <v>46</v>
      </c>
      <c r="C35" s="28" t="s">
        <v>47</v>
      </c>
      <c r="D35" s="31">
        <v>5</v>
      </c>
      <c r="E35" s="18">
        <f t="shared" si="0"/>
        <v>1.0402783285473594E-4</v>
      </c>
      <c r="F35" s="18">
        <f t="shared" si="1"/>
        <v>3.8756024624027807E-3</v>
      </c>
    </row>
    <row r="36" spans="1:6" ht="15" customHeight="1" x14ac:dyDescent="0.25">
      <c r="A36" s="25">
        <v>37</v>
      </c>
      <c r="B36" s="26" t="s">
        <v>48</v>
      </c>
      <c r="C36" s="28" t="s">
        <v>49</v>
      </c>
      <c r="D36" s="31">
        <v>1</v>
      </c>
      <c r="E36" s="18">
        <f t="shared" si="0"/>
        <v>2.0805566570947189E-5</v>
      </c>
      <c r="F36" s="18">
        <f t="shared" si="1"/>
        <v>7.7512049248055614E-4</v>
      </c>
    </row>
    <row r="37" spans="1:6" ht="15" customHeight="1" x14ac:dyDescent="0.25">
      <c r="A37" s="25">
        <v>38</v>
      </c>
      <c r="B37" s="26" t="s">
        <v>50</v>
      </c>
      <c r="C37" s="28" t="s">
        <v>51</v>
      </c>
      <c r="D37" s="31">
        <v>33</v>
      </c>
      <c r="E37" s="18">
        <f t="shared" si="0"/>
        <v>6.8658369684125727E-4</v>
      </c>
      <c r="F37" s="18">
        <f t="shared" si="1"/>
        <v>2.557897625185835E-2</v>
      </c>
    </row>
    <row r="38" spans="1:6" ht="15" customHeight="1" x14ac:dyDescent="0.25">
      <c r="A38" s="25">
        <v>39</v>
      </c>
      <c r="B38" s="26" t="s">
        <v>52</v>
      </c>
      <c r="C38" s="28" t="s">
        <v>53</v>
      </c>
      <c r="D38" s="31">
        <v>5</v>
      </c>
      <c r="E38" s="18">
        <f t="shared" si="0"/>
        <v>1.0402783285473594E-4</v>
      </c>
      <c r="F38" s="18">
        <f t="shared" si="1"/>
        <v>3.8756024624027807E-3</v>
      </c>
    </row>
    <row r="39" spans="1:6" ht="15" customHeight="1" x14ac:dyDescent="0.25">
      <c r="A39" s="25">
        <v>40</v>
      </c>
      <c r="B39" s="26" t="s">
        <v>54</v>
      </c>
      <c r="C39" s="28" t="s">
        <v>55</v>
      </c>
      <c r="D39" s="31">
        <v>1180</v>
      </c>
      <c r="E39" s="18">
        <f t="shared" si="0"/>
        <v>2.4550568553717685E-2</v>
      </c>
      <c r="F39" s="18">
        <f t="shared" si="1"/>
        <v>0.9146421811270562</v>
      </c>
    </row>
    <row r="40" spans="1:6" ht="15" customHeight="1" x14ac:dyDescent="0.25">
      <c r="A40" s="25">
        <v>41</v>
      </c>
      <c r="B40" s="26" t="s">
        <v>56</v>
      </c>
      <c r="C40" s="28" t="s">
        <v>57</v>
      </c>
      <c r="D40" s="31">
        <v>190809</v>
      </c>
      <c r="E40" s="18">
        <f t="shared" si="0"/>
        <v>3.9698893518358624</v>
      </c>
      <c r="F40" s="18">
        <f t="shared" si="1"/>
        <v>147.89996604972245</v>
      </c>
    </row>
    <row r="41" spans="1:6" ht="15" customHeight="1" x14ac:dyDescent="0.25">
      <c r="A41" s="25">
        <v>42</v>
      </c>
      <c r="B41" s="26" t="s">
        <v>58</v>
      </c>
      <c r="C41" s="28" t="s">
        <v>59</v>
      </c>
      <c r="D41" s="31">
        <v>7794</v>
      </c>
      <c r="E41" s="18">
        <f t="shared" si="0"/>
        <v>0.16215858585396239</v>
      </c>
      <c r="F41" s="18">
        <f t="shared" si="1"/>
        <v>6.0412891183934541</v>
      </c>
    </row>
    <row r="42" spans="1:6" ht="15" customHeight="1" x14ac:dyDescent="0.25">
      <c r="A42" s="25">
        <v>43</v>
      </c>
      <c r="B42" s="26" t="s">
        <v>60</v>
      </c>
      <c r="C42" s="28" t="s">
        <v>61</v>
      </c>
      <c r="D42" s="31">
        <v>38</v>
      </c>
      <c r="E42" s="18">
        <f t="shared" si="0"/>
        <v>7.9061152969599321E-4</v>
      </c>
      <c r="F42" s="18">
        <f t="shared" si="1"/>
        <v>2.9454578714261132E-2</v>
      </c>
    </row>
    <row r="43" spans="1:6" ht="15" customHeight="1" x14ac:dyDescent="0.25">
      <c r="A43" s="25">
        <v>44</v>
      </c>
      <c r="B43" s="26" t="s">
        <v>62</v>
      </c>
      <c r="C43" s="28" t="s">
        <v>63</v>
      </c>
      <c r="D43" s="31">
        <v>41</v>
      </c>
      <c r="E43" s="18">
        <f t="shared" si="0"/>
        <v>8.5302822940883484E-4</v>
      </c>
      <c r="F43" s="18">
        <f t="shared" si="1"/>
        <v>3.1779940191702799E-2</v>
      </c>
    </row>
    <row r="44" spans="1:6" ht="15" customHeight="1" x14ac:dyDescent="0.25">
      <c r="A44" s="25">
        <v>45</v>
      </c>
      <c r="B44" s="26" t="s">
        <v>64</v>
      </c>
      <c r="C44" s="28" t="s">
        <v>623</v>
      </c>
      <c r="D44" s="31">
        <v>1</v>
      </c>
      <c r="E44" s="18">
        <f t="shared" si="0"/>
        <v>2.0805566570947189E-5</v>
      </c>
      <c r="F44" s="18">
        <f t="shared" si="1"/>
        <v>7.7512049248055614E-4</v>
      </c>
    </row>
    <row r="45" spans="1:6" ht="15" customHeight="1" x14ac:dyDescent="0.25">
      <c r="A45" s="25">
        <v>47</v>
      </c>
      <c r="B45" s="26" t="s">
        <v>68</v>
      </c>
      <c r="C45" s="28" t="s">
        <v>69</v>
      </c>
      <c r="D45" s="31">
        <v>1</v>
      </c>
      <c r="E45" s="18">
        <f t="shared" si="0"/>
        <v>2.0805566570947189E-5</v>
      </c>
      <c r="F45" s="18">
        <f t="shared" si="1"/>
        <v>7.7512049248055614E-4</v>
      </c>
    </row>
    <row r="46" spans="1:6" ht="15" customHeight="1" x14ac:dyDescent="0.25">
      <c r="A46" s="25">
        <v>48</v>
      </c>
      <c r="B46" s="26" t="s">
        <v>70</v>
      </c>
      <c r="C46" s="28" t="s">
        <v>71</v>
      </c>
      <c r="D46" s="31">
        <v>41</v>
      </c>
      <c r="E46" s="18">
        <f t="shared" si="0"/>
        <v>8.5302822940883484E-4</v>
      </c>
      <c r="F46" s="18">
        <f t="shared" si="1"/>
        <v>3.1779940191702799E-2</v>
      </c>
    </row>
    <row r="47" spans="1:6" ht="15" customHeight="1" x14ac:dyDescent="0.25">
      <c r="A47" s="25">
        <v>50</v>
      </c>
      <c r="B47" s="26" t="s">
        <v>72</v>
      </c>
      <c r="C47" s="28" t="s">
        <v>73</v>
      </c>
      <c r="D47" s="31">
        <v>1</v>
      </c>
      <c r="E47" s="18">
        <f t="shared" si="0"/>
        <v>2.0805566570947189E-5</v>
      </c>
      <c r="F47" s="18">
        <f t="shared" si="1"/>
        <v>7.7512049248055614E-4</v>
      </c>
    </row>
    <row r="48" spans="1:6" ht="15" customHeight="1" x14ac:dyDescent="0.25">
      <c r="A48" s="25">
        <v>52</v>
      </c>
      <c r="B48" s="26" t="s">
        <v>74</v>
      </c>
      <c r="C48" s="28" t="s">
        <v>75</v>
      </c>
      <c r="D48" s="31">
        <v>2</v>
      </c>
      <c r="E48" s="18">
        <f t="shared" si="0"/>
        <v>4.1611133141894379E-5</v>
      </c>
      <c r="F48" s="18">
        <f t="shared" si="1"/>
        <v>1.5502409849611123E-3</v>
      </c>
    </row>
    <row r="49" spans="1:6" ht="15" customHeight="1" x14ac:dyDescent="0.25">
      <c r="A49" s="25">
        <v>53</v>
      </c>
      <c r="B49" s="26" t="s">
        <v>76</v>
      </c>
      <c r="C49" s="28" t="s">
        <v>77</v>
      </c>
      <c r="D49" s="31">
        <v>4510</v>
      </c>
      <c r="E49" s="18">
        <f t="shared" si="0"/>
        <v>9.383310523497182E-2</v>
      </c>
      <c r="F49" s="18">
        <f t="shared" si="1"/>
        <v>3.4957934210873081</v>
      </c>
    </row>
    <row r="50" spans="1:6" ht="15" customHeight="1" x14ac:dyDescent="0.25">
      <c r="A50" s="25">
        <v>54</v>
      </c>
      <c r="B50" s="26" t="s">
        <v>78</v>
      </c>
      <c r="C50" s="28" t="s">
        <v>79</v>
      </c>
      <c r="D50" s="31">
        <v>4</v>
      </c>
      <c r="E50" s="18">
        <f t="shared" si="0"/>
        <v>8.3222266283788758E-5</v>
      </c>
      <c r="F50" s="18">
        <f t="shared" si="1"/>
        <v>3.1004819699222246E-3</v>
      </c>
    </row>
    <row r="51" spans="1:6" ht="15" customHeight="1" x14ac:dyDescent="0.25">
      <c r="A51" s="25">
        <v>57</v>
      </c>
      <c r="B51" s="26" t="s">
        <v>82</v>
      </c>
      <c r="C51" s="28" t="s">
        <v>83</v>
      </c>
      <c r="D51" s="38">
        <v>3828</v>
      </c>
      <c r="E51" s="18">
        <f t="shared" si="0"/>
        <v>7.9643708833585847E-2</v>
      </c>
      <c r="F51" s="18">
        <f t="shared" si="1"/>
        <v>2.9671612452155687</v>
      </c>
    </row>
    <row r="52" spans="1:6" ht="15" customHeight="1" x14ac:dyDescent="0.25">
      <c r="A52" s="3" t="s">
        <v>84</v>
      </c>
      <c r="B52" s="6" t="s">
        <v>647</v>
      </c>
      <c r="C52" s="3" t="s">
        <v>85</v>
      </c>
      <c r="D52" s="4">
        <f>SUM(D53:D86)</f>
        <v>9089</v>
      </c>
      <c r="E52" s="24">
        <f>D52/$D$11*100</f>
        <v>0.189101794563339</v>
      </c>
      <c r="F52" s="24">
        <f>(D52/1290122)*1000</f>
        <v>7.0450701561557745</v>
      </c>
    </row>
    <row r="53" spans="1:6" ht="15" customHeight="1" x14ac:dyDescent="0.25">
      <c r="A53" s="25">
        <v>58</v>
      </c>
      <c r="B53" s="26" t="s">
        <v>86</v>
      </c>
      <c r="C53" s="27" t="s">
        <v>87</v>
      </c>
      <c r="D53" s="25">
        <v>5</v>
      </c>
      <c r="E53" s="18">
        <f t="shared" si="0"/>
        <v>1.0402783285473594E-4</v>
      </c>
      <c r="F53" s="18">
        <f t="shared" si="1"/>
        <v>3.8756024624027807E-3</v>
      </c>
    </row>
    <row r="54" spans="1:6" ht="15" customHeight="1" x14ac:dyDescent="0.25">
      <c r="A54" s="25">
        <v>59</v>
      </c>
      <c r="B54" s="26" t="s">
        <v>88</v>
      </c>
      <c r="C54" s="27" t="s">
        <v>89</v>
      </c>
      <c r="D54" s="25">
        <v>2</v>
      </c>
      <c r="E54" s="18">
        <f t="shared" si="0"/>
        <v>4.1611133141894379E-5</v>
      </c>
      <c r="F54" s="18">
        <f t="shared" si="1"/>
        <v>1.5502409849611123E-3</v>
      </c>
    </row>
    <row r="55" spans="1:6" ht="15" customHeight="1" x14ac:dyDescent="0.25">
      <c r="A55" s="25">
        <v>61</v>
      </c>
      <c r="B55" s="26" t="s">
        <v>92</v>
      </c>
      <c r="C55" s="27" t="s">
        <v>93</v>
      </c>
      <c r="D55" s="25">
        <v>5</v>
      </c>
      <c r="E55" s="18">
        <f t="shared" si="0"/>
        <v>1.0402783285473594E-4</v>
      </c>
      <c r="F55" s="18">
        <f t="shared" si="1"/>
        <v>3.8756024624027807E-3</v>
      </c>
    </row>
    <row r="56" spans="1:6" ht="15" customHeight="1" x14ac:dyDescent="0.25">
      <c r="A56" s="25">
        <v>62</v>
      </c>
      <c r="B56" s="26" t="s">
        <v>94</v>
      </c>
      <c r="C56" s="27" t="s">
        <v>95</v>
      </c>
      <c r="D56" s="25">
        <v>1</v>
      </c>
      <c r="E56" s="18">
        <f t="shared" si="0"/>
        <v>2.0805566570947189E-5</v>
      </c>
      <c r="F56" s="18">
        <f t="shared" si="1"/>
        <v>7.7512049248055614E-4</v>
      </c>
    </row>
    <row r="57" spans="1:6" ht="15" customHeight="1" x14ac:dyDescent="0.25">
      <c r="A57" s="25">
        <v>63</v>
      </c>
      <c r="B57" s="26" t="s">
        <v>96</v>
      </c>
      <c r="C57" s="27" t="s">
        <v>97</v>
      </c>
      <c r="D57" s="25">
        <v>11</v>
      </c>
      <c r="E57" s="18">
        <f t="shared" si="0"/>
        <v>2.2886123228041909E-4</v>
      </c>
      <c r="F57" s="18">
        <f t="shared" si="1"/>
        <v>8.5263254172861184E-3</v>
      </c>
    </row>
    <row r="58" spans="1:6" ht="15" customHeight="1" x14ac:dyDescent="0.25">
      <c r="A58" s="25">
        <v>65</v>
      </c>
      <c r="B58" s="26" t="s">
        <v>100</v>
      </c>
      <c r="C58" s="27" t="s">
        <v>101</v>
      </c>
      <c r="D58" s="25">
        <v>3</v>
      </c>
      <c r="E58" s="18">
        <f t="shared" si="0"/>
        <v>6.2416699712841575E-5</v>
      </c>
      <c r="F58" s="18">
        <f t="shared" si="1"/>
        <v>2.3253614774416684E-3</v>
      </c>
    </row>
    <row r="59" spans="1:6" ht="15" customHeight="1" x14ac:dyDescent="0.25">
      <c r="A59" s="25">
        <v>67</v>
      </c>
      <c r="B59" s="26" t="s">
        <v>104</v>
      </c>
      <c r="C59" s="27" t="s">
        <v>105</v>
      </c>
      <c r="D59" s="25">
        <v>5</v>
      </c>
      <c r="E59" s="18">
        <f t="shared" si="0"/>
        <v>1.0402783285473594E-4</v>
      </c>
      <c r="F59" s="18">
        <f t="shared" si="1"/>
        <v>3.8756024624027807E-3</v>
      </c>
    </row>
    <row r="60" spans="1:6" ht="15" customHeight="1" x14ac:dyDescent="0.25">
      <c r="A60" s="25">
        <v>68</v>
      </c>
      <c r="B60" s="26" t="s">
        <v>106</v>
      </c>
      <c r="C60" s="27" t="s">
        <v>107</v>
      </c>
      <c r="D60" s="25">
        <v>13</v>
      </c>
      <c r="E60" s="18">
        <f t="shared" si="0"/>
        <v>2.7047236542231351E-4</v>
      </c>
      <c r="F60" s="18">
        <f t="shared" si="1"/>
        <v>1.0076566402247229E-2</v>
      </c>
    </row>
    <row r="61" spans="1:6" ht="15" customHeight="1" x14ac:dyDescent="0.25">
      <c r="A61" s="25">
        <v>69</v>
      </c>
      <c r="B61" s="26" t="s">
        <v>108</v>
      </c>
      <c r="C61" s="27" t="s">
        <v>109</v>
      </c>
      <c r="D61" s="25">
        <v>75</v>
      </c>
      <c r="E61" s="18">
        <f t="shared" si="0"/>
        <v>1.5604174928210393E-3</v>
      </c>
      <c r="F61" s="18">
        <f t="shared" si="1"/>
        <v>5.8134036936041703E-2</v>
      </c>
    </row>
    <row r="62" spans="1:6" ht="15" customHeight="1" x14ac:dyDescent="0.25">
      <c r="A62" s="25">
        <v>70</v>
      </c>
      <c r="B62" s="26" t="s">
        <v>110</v>
      </c>
      <c r="C62" s="27" t="s">
        <v>111</v>
      </c>
      <c r="D62" s="25">
        <v>8</v>
      </c>
      <c r="E62" s="18">
        <f t="shared" si="0"/>
        <v>1.6644453256757752E-4</v>
      </c>
      <c r="F62" s="18">
        <f t="shared" si="1"/>
        <v>6.2009639398444491E-3</v>
      </c>
    </row>
    <row r="63" spans="1:6" ht="15" customHeight="1" x14ac:dyDescent="0.25">
      <c r="A63" s="25">
        <v>71</v>
      </c>
      <c r="B63" s="26" t="s">
        <v>112</v>
      </c>
      <c r="C63" s="27" t="s">
        <v>113</v>
      </c>
      <c r="D63" s="25">
        <v>2</v>
      </c>
      <c r="E63" s="18">
        <f t="shared" si="0"/>
        <v>4.1611133141894379E-5</v>
      </c>
      <c r="F63" s="18">
        <f t="shared" si="1"/>
        <v>1.5502409849611123E-3</v>
      </c>
    </row>
    <row r="64" spans="1:6" ht="15" customHeight="1" x14ac:dyDescent="0.25">
      <c r="A64" s="25">
        <v>72</v>
      </c>
      <c r="B64" s="26" t="s">
        <v>114</v>
      </c>
      <c r="C64" s="27" t="s">
        <v>115</v>
      </c>
      <c r="D64" s="25">
        <v>35</v>
      </c>
      <c r="E64" s="18">
        <f t="shared" si="0"/>
        <v>7.2819482998315169E-4</v>
      </c>
      <c r="F64" s="18">
        <f t="shared" si="1"/>
        <v>2.7129217236819464E-2</v>
      </c>
    </row>
    <row r="65" spans="1:6" ht="15" customHeight="1" x14ac:dyDescent="0.25">
      <c r="A65" s="25">
        <v>73</v>
      </c>
      <c r="B65" s="26" t="s">
        <v>116</v>
      </c>
      <c r="C65" s="27" t="s">
        <v>117</v>
      </c>
      <c r="D65" s="25">
        <v>3</v>
      </c>
      <c r="E65" s="18">
        <f t="shared" si="0"/>
        <v>6.2416699712841575E-5</v>
      </c>
      <c r="F65" s="18">
        <f t="shared" si="1"/>
        <v>2.3253614774416684E-3</v>
      </c>
    </row>
    <row r="66" spans="1:6" ht="15" customHeight="1" x14ac:dyDescent="0.25">
      <c r="A66" s="25">
        <v>76</v>
      </c>
      <c r="B66" s="26" t="s">
        <v>122</v>
      </c>
      <c r="C66" s="27" t="s">
        <v>123</v>
      </c>
      <c r="D66" s="25">
        <v>9</v>
      </c>
      <c r="E66" s="18">
        <f t="shared" si="0"/>
        <v>1.872500991385247E-4</v>
      </c>
      <c r="F66" s="18">
        <f t="shared" si="1"/>
        <v>6.9760844323250052E-3</v>
      </c>
    </row>
    <row r="67" spans="1:6" ht="15" customHeight="1" x14ac:dyDescent="0.25">
      <c r="A67" s="25">
        <v>77</v>
      </c>
      <c r="B67" s="26" t="s">
        <v>124</v>
      </c>
      <c r="C67" s="27" t="s">
        <v>125</v>
      </c>
      <c r="D67" s="25">
        <v>1</v>
      </c>
      <c r="E67" s="18">
        <f t="shared" si="0"/>
        <v>2.0805566570947189E-5</v>
      </c>
      <c r="F67" s="18">
        <f t="shared" si="1"/>
        <v>7.7512049248055614E-4</v>
      </c>
    </row>
    <row r="68" spans="1:6" ht="15" customHeight="1" x14ac:dyDescent="0.25">
      <c r="A68" s="25">
        <v>78</v>
      </c>
      <c r="B68" s="26" t="s">
        <v>126</v>
      </c>
      <c r="C68" s="27" t="s">
        <v>127</v>
      </c>
      <c r="D68" s="25">
        <v>16</v>
      </c>
      <c r="E68" s="18">
        <f t="shared" si="0"/>
        <v>3.3288906513515503E-4</v>
      </c>
      <c r="F68" s="18">
        <f t="shared" si="1"/>
        <v>1.2401927879688898E-2</v>
      </c>
    </row>
    <row r="69" spans="1:6" ht="15" customHeight="1" x14ac:dyDescent="0.25">
      <c r="A69" s="25">
        <v>79</v>
      </c>
      <c r="B69" s="26" t="s">
        <v>128</v>
      </c>
      <c r="C69" s="27" t="s">
        <v>129</v>
      </c>
      <c r="D69" s="25">
        <v>1</v>
      </c>
      <c r="E69" s="18">
        <f t="shared" si="0"/>
        <v>2.0805566570947189E-5</v>
      </c>
      <c r="F69" s="18">
        <f t="shared" si="1"/>
        <v>7.7512049248055614E-4</v>
      </c>
    </row>
    <row r="70" spans="1:6" ht="15" customHeight="1" x14ac:dyDescent="0.25">
      <c r="A70" s="25">
        <v>80</v>
      </c>
      <c r="B70" s="26" t="s">
        <v>130</v>
      </c>
      <c r="C70" s="27" t="s">
        <v>131</v>
      </c>
      <c r="D70" s="25">
        <v>27</v>
      </c>
      <c r="E70" s="18">
        <f t="shared" si="0"/>
        <v>5.6175029741557412E-4</v>
      </c>
      <c r="F70" s="18">
        <f t="shared" si="1"/>
        <v>2.0928253296975015E-2</v>
      </c>
    </row>
    <row r="71" spans="1:6" ht="15" customHeight="1" x14ac:dyDescent="0.25">
      <c r="A71" s="25">
        <v>81</v>
      </c>
      <c r="B71" s="26" t="s">
        <v>132</v>
      </c>
      <c r="C71" s="27" t="s">
        <v>133</v>
      </c>
      <c r="D71" s="25">
        <v>30</v>
      </c>
      <c r="E71" s="18">
        <f t="shared" si="0"/>
        <v>6.2416699712841575E-4</v>
      </c>
      <c r="F71" s="18">
        <f t="shared" si="1"/>
        <v>2.3253614774416682E-2</v>
      </c>
    </row>
    <row r="72" spans="1:6" ht="15" customHeight="1" x14ac:dyDescent="0.25">
      <c r="A72" s="25">
        <v>82</v>
      </c>
      <c r="B72" s="26" t="s">
        <v>134</v>
      </c>
      <c r="C72" s="27" t="s">
        <v>135</v>
      </c>
      <c r="D72" s="25">
        <v>142</v>
      </c>
      <c r="E72" s="18">
        <f t="shared" si="0"/>
        <v>2.954390453074501E-3</v>
      </c>
      <c r="F72" s="18">
        <f t="shared" si="1"/>
        <v>0.11006710993223898</v>
      </c>
    </row>
    <row r="73" spans="1:6" ht="15" customHeight="1" x14ac:dyDescent="0.25">
      <c r="A73" s="25">
        <v>83</v>
      </c>
      <c r="B73" s="26" t="s">
        <v>136</v>
      </c>
      <c r="C73" s="27" t="s">
        <v>137</v>
      </c>
      <c r="D73" s="25">
        <v>14</v>
      </c>
      <c r="E73" s="18">
        <f t="shared" si="0"/>
        <v>2.9127793199326067E-4</v>
      </c>
      <c r="F73" s="18">
        <f t="shared" si="1"/>
        <v>1.0851686894727784E-2</v>
      </c>
    </row>
    <row r="74" spans="1:6" ht="15" customHeight="1" x14ac:dyDescent="0.25">
      <c r="A74" s="25">
        <v>84</v>
      </c>
      <c r="B74" s="26" t="s">
        <v>138</v>
      </c>
      <c r="C74" s="27" t="s">
        <v>139</v>
      </c>
      <c r="D74" s="25">
        <v>80</v>
      </c>
      <c r="E74" s="18">
        <f t="shared" si="0"/>
        <v>1.6644453256757751E-3</v>
      </c>
      <c r="F74" s="18">
        <f t="shared" si="1"/>
        <v>6.2009639398444491E-2</v>
      </c>
    </row>
    <row r="75" spans="1:6" ht="15" customHeight="1" x14ac:dyDescent="0.25">
      <c r="A75" s="25">
        <v>85</v>
      </c>
      <c r="B75" s="26" t="s">
        <v>140</v>
      </c>
      <c r="C75" s="27" t="s">
        <v>141</v>
      </c>
      <c r="D75" s="25">
        <v>42</v>
      </c>
      <c r="E75" s="18">
        <f t="shared" si="0"/>
        <v>8.7383379597978205E-4</v>
      </c>
      <c r="F75" s="18">
        <f t="shared" si="1"/>
        <v>3.2555060684183353E-2</v>
      </c>
    </row>
    <row r="76" spans="1:6" ht="15" customHeight="1" x14ac:dyDescent="0.25">
      <c r="A76" s="25">
        <v>86</v>
      </c>
      <c r="B76" s="26" t="s">
        <v>142</v>
      </c>
      <c r="C76" s="27" t="s">
        <v>143</v>
      </c>
      <c r="D76" s="25">
        <v>56</v>
      </c>
      <c r="E76" s="18">
        <f t="shared" si="0"/>
        <v>1.1651117279730427E-3</v>
      </c>
      <c r="F76" s="18">
        <f t="shared" si="1"/>
        <v>4.3406747578911137E-2</v>
      </c>
    </row>
    <row r="77" spans="1:6" ht="15" customHeight="1" x14ac:dyDescent="0.25">
      <c r="A77" s="25">
        <v>87</v>
      </c>
      <c r="B77" s="26" t="s">
        <v>144</v>
      </c>
      <c r="C77" s="27" t="s">
        <v>145</v>
      </c>
      <c r="D77" s="25">
        <v>332</v>
      </c>
      <c r="E77" s="18">
        <f t="shared" si="0"/>
        <v>6.9074481015544663E-3</v>
      </c>
      <c r="F77" s="18">
        <f t="shared" si="1"/>
        <v>0.25734000350354463</v>
      </c>
    </row>
    <row r="78" spans="1:6" ht="15" customHeight="1" x14ac:dyDescent="0.25">
      <c r="A78" s="25">
        <v>88</v>
      </c>
      <c r="B78" s="26" t="s">
        <v>146</v>
      </c>
      <c r="C78" s="27" t="s">
        <v>147</v>
      </c>
      <c r="D78" s="25">
        <v>40</v>
      </c>
      <c r="E78" s="18">
        <f t="shared" ref="E78:E141" si="2">D78/4806406*100</f>
        <v>8.3222266283788753E-4</v>
      </c>
      <c r="F78" s="18">
        <f t="shared" ref="F78:F141" si="3">D78/1290122*1000</f>
        <v>3.1004819699222246E-2</v>
      </c>
    </row>
    <row r="79" spans="1:6" ht="15" customHeight="1" x14ac:dyDescent="0.25">
      <c r="A79" s="25">
        <v>89</v>
      </c>
      <c r="B79" s="26" t="s">
        <v>148</v>
      </c>
      <c r="C79" s="27" t="s">
        <v>149</v>
      </c>
      <c r="D79" s="25">
        <v>40</v>
      </c>
      <c r="E79" s="18">
        <f t="shared" si="2"/>
        <v>8.3222266283788753E-4</v>
      </c>
      <c r="F79" s="18">
        <f t="shared" si="3"/>
        <v>3.1004819699222246E-2</v>
      </c>
    </row>
    <row r="80" spans="1:6" ht="15" customHeight="1" x14ac:dyDescent="0.25">
      <c r="A80" s="25">
        <v>90</v>
      </c>
      <c r="B80" s="26" t="s">
        <v>150</v>
      </c>
      <c r="C80" s="27" t="s">
        <v>151</v>
      </c>
      <c r="D80" s="25">
        <v>3534</v>
      </c>
      <c r="E80" s="18">
        <f t="shared" si="2"/>
        <v>7.3526872261727369E-2</v>
      </c>
      <c r="F80" s="18">
        <f t="shared" si="3"/>
        <v>2.7392758204262853</v>
      </c>
    </row>
    <row r="81" spans="1:6" ht="15" customHeight="1" x14ac:dyDescent="0.25">
      <c r="A81" s="25">
        <v>91</v>
      </c>
      <c r="B81" s="26" t="s">
        <v>152</v>
      </c>
      <c r="C81" s="27" t="s">
        <v>153</v>
      </c>
      <c r="D81" s="25">
        <v>138</v>
      </c>
      <c r="E81" s="18">
        <f t="shared" si="2"/>
        <v>2.8711681867907121E-3</v>
      </c>
      <c r="F81" s="18">
        <f t="shared" si="3"/>
        <v>0.10696662796231673</v>
      </c>
    </row>
    <row r="82" spans="1:6" ht="15" customHeight="1" x14ac:dyDescent="0.25">
      <c r="A82" s="25">
        <v>92</v>
      </c>
      <c r="B82" s="26" t="s">
        <v>154</v>
      </c>
      <c r="C82" s="27" t="s">
        <v>155</v>
      </c>
      <c r="D82" s="25">
        <v>5</v>
      </c>
      <c r="E82" s="18">
        <f t="shared" si="2"/>
        <v>1.0402783285473594E-4</v>
      </c>
      <c r="F82" s="18">
        <f t="shared" si="3"/>
        <v>3.8756024624027807E-3</v>
      </c>
    </row>
    <row r="83" spans="1:6" ht="15" customHeight="1" x14ac:dyDescent="0.25">
      <c r="A83" s="25">
        <v>93</v>
      </c>
      <c r="B83" s="26" t="s">
        <v>156</v>
      </c>
      <c r="C83" s="27" t="s">
        <v>157</v>
      </c>
      <c r="D83" s="25">
        <v>32</v>
      </c>
      <c r="E83" s="18">
        <f t="shared" si="2"/>
        <v>6.6577813027031006E-4</v>
      </c>
      <c r="F83" s="18">
        <f t="shared" si="3"/>
        <v>2.4803855759377796E-2</v>
      </c>
    </row>
    <row r="84" spans="1:6" ht="15" customHeight="1" x14ac:dyDescent="0.25">
      <c r="A84" s="25">
        <v>94</v>
      </c>
      <c r="B84" s="26" t="s">
        <v>158</v>
      </c>
      <c r="C84" s="27" t="s">
        <v>159</v>
      </c>
      <c r="D84" s="25">
        <v>11</v>
      </c>
      <c r="E84" s="18">
        <f t="shared" si="2"/>
        <v>2.2886123228041909E-4</v>
      </c>
      <c r="F84" s="18">
        <f t="shared" si="3"/>
        <v>8.5263254172861184E-3</v>
      </c>
    </row>
    <row r="85" spans="1:6" ht="15" customHeight="1" x14ac:dyDescent="0.25">
      <c r="A85" s="25">
        <v>95</v>
      </c>
      <c r="B85" s="26" t="s">
        <v>160</v>
      </c>
      <c r="C85" s="27" t="s">
        <v>161</v>
      </c>
      <c r="D85" s="25">
        <v>57</v>
      </c>
      <c r="E85" s="18">
        <f t="shared" si="2"/>
        <v>1.1859172945439898E-3</v>
      </c>
      <c r="F85" s="18">
        <f t="shared" si="3"/>
        <v>4.4181868071391697E-2</v>
      </c>
    </row>
    <row r="86" spans="1:6" ht="15" customHeight="1" x14ac:dyDescent="0.25">
      <c r="A86" s="25">
        <v>96</v>
      </c>
      <c r="B86" s="26" t="s">
        <v>162</v>
      </c>
      <c r="C86" s="27" t="s">
        <v>163</v>
      </c>
      <c r="D86" s="38">
        <v>4314</v>
      </c>
      <c r="E86" s="18">
        <f t="shared" si="2"/>
        <v>8.9755214187066168E-2</v>
      </c>
      <c r="F86" s="18">
        <f t="shared" si="3"/>
        <v>3.3438698045611188</v>
      </c>
    </row>
    <row r="87" spans="1:6" ht="15" customHeight="1" x14ac:dyDescent="0.25">
      <c r="A87" s="3" t="s">
        <v>164</v>
      </c>
      <c r="B87" s="2" t="s">
        <v>604</v>
      </c>
      <c r="C87" s="3" t="s">
        <v>165</v>
      </c>
      <c r="D87" s="41">
        <f>SUM(D88:D91)</f>
        <v>22736</v>
      </c>
      <c r="E87" s="24">
        <f>D87/$D$11*100</f>
        <v>0.47303536155705533</v>
      </c>
      <c r="F87" s="24">
        <f>(D87/1290122)*1000</f>
        <v>17.623139517037924</v>
      </c>
    </row>
    <row r="88" spans="1:6" ht="15" customHeight="1" x14ac:dyDescent="0.25">
      <c r="A88" s="25">
        <v>97</v>
      </c>
      <c r="B88" s="26" t="s">
        <v>166</v>
      </c>
      <c r="C88" s="27" t="s">
        <v>167</v>
      </c>
      <c r="D88" s="25">
        <v>18283</v>
      </c>
      <c r="E88" s="18">
        <f t="shared" si="2"/>
        <v>0.38038817361662747</v>
      </c>
      <c r="F88" s="18">
        <f t="shared" si="3"/>
        <v>14.171527964022008</v>
      </c>
    </row>
    <row r="89" spans="1:6" ht="15" customHeight="1" x14ac:dyDescent="0.25">
      <c r="A89" s="25">
        <v>98</v>
      </c>
      <c r="B89" s="26" t="s">
        <v>168</v>
      </c>
      <c r="C89" s="27" t="s">
        <v>169</v>
      </c>
      <c r="D89" s="25">
        <v>967</v>
      </c>
      <c r="E89" s="18">
        <f t="shared" si="2"/>
        <v>2.0118982874105934E-2</v>
      </c>
      <c r="F89" s="18">
        <f t="shared" si="3"/>
        <v>0.7495415162286978</v>
      </c>
    </row>
    <row r="90" spans="1:6" ht="15" customHeight="1" x14ac:dyDescent="0.25">
      <c r="A90" s="25">
        <v>99</v>
      </c>
      <c r="B90" s="26" t="s">
        <v>170</v>
      </c>
      <c r="C90" s="27" t="s">
        <v>171</v>
      </c>
      <c r="D90" s="25">
        <v>2849</v>
      </c>
      <c r="E90" s="18">
        <f t="shared" si="2"/>
        <v>5.9275059160628543E-2</v>
      </c>
      <c r="F90" s="18">
        <f t="shared" si="3"/>
        <v>2.2083182830771042</v>
      </c>
    </row>
    <row r="91" spans="1:6" ht="15" customHeight="1" x14ac:dyDescent="0.25">
      <c r="A91" s="25">
        <v>100</v>
      </c>
      <c r="B91" s="26" t="s">
        <v>172</v>
      </c>
      <c r="C91" s="27" t="s">
        <v>173</v>
      </c>
      <c r="D91" s="38">
        <v>637</v>
      </c>
      <c r="E91" s="18">
        <f t="shared" si="2"/>
        <v>1.325314590569336E-2</v>
      </c>
      <c r="F91" s="18">
        <f t="shared" si="3"/>
        <v>0.49375175371011426</v>
      </c>
    </row>
    <row r="92" spans="1:6" ht="15" customHeight="1" x14ac:dyDescent="0.25">
      <c r="A92" s="3" t="s">
        <v>174</v>
      </c>
      <c r="B92" s="6" t="s">
        <v>605</v>
      </c>
      <c r="C92" s="3" t="s">
        <v>175</v>
      </c>
      <c r="D92" s="4">
        <f>SUM(D93:D103)</f>
        <v>33368</v>
      </c>
      <c r="E92" s="24">
        <f>D92/$D$11*100</f>
        <v>0.69424014533936584</v>
      </c>
      <c r="F92" s="24">
        <f>(D92/1290122)*1000</f>
        <v>25.864220593091193</v>
      </c>
    </row>
    <row r="93" spans="1:6" ht="15" customHeight="1" x14ac:dyDescent="0.25">
      <c r="A93" s="25">
        <v>101</v>
      </c>
      <c r="B93" s="26" t="s">
        <v>176</v>
      </c>
      <c r="C93" s="27" t="s">
        <v>177</v>
      </c>
      <c r="D93" s="25">
        <v>150</v>
      </c>
      <c r="E93" s="18">
        <f t="shared" si="2"/>
        <v>3.1208349856420787E-3</v>
      </c>
      <c r="F93" s="18">
        <f t="shared" si="3"/>
        <v>0.11626807387208341</v>
      </c>
    </row>
    <row r="94" spans="1:6" ht="15" customHeight="1" x14ac:dyDescent="0.25">
      <c r="A94" s="25">
        <v>102</v>
      </c>
      <c r="B94" s="26" t="s">
        <v>178</v>
      </c>
      <c r="C94" s="27" t="s">
        <v>179</v>
      </c>
      <c r="D94" s="25">
        <v>266</v>
      </c>
      <c r="E94" s="18">
        <f t="shared" si="2"/>
        <v>5.534280707871952E-3</v>
      </c>
      <c r="F94" s="18">
        <f t="shared" si="3"/>
        <v>0.20618205099982795</v>
      </c>
    </row>
    <row r="95" spans="1:6" ht="15" customHeight="1" x14ac:dyDescent="0.25">
      <c r="A95" s="25">
        <v>103</v>
      </c>
      <c r="B95" s="26" t="s">
        <v>180</v>
      </c>
      <c r="C95" s="27" t="s">
        <v>181</v>
      </c>
      <c r="D95" s="25">
        <v>2782</v>
      </c>
      <c r="E95" s="18">
        <f t="shared" si="2"/>
        <v>5.7881086200375083E-2</v>
      </c>
      <c r="F95" s="18">
        <f t="shared" si="3"/>
        <v>2.1563852100809071</v>
      </c>
    </row>
    <row r="96" spans="1:6" ht="15" customHeight="1" x14ac:dyDescent="0.25">
      <c r="A96" s="25">
        <v>104</v>
      </c>
      <c r="B96" s="26" t="s">
        <v>182</v>
      </c>
      <c r="C96" s="27" t="s">
        <v>183</v>
      </c>
      <c r="D96" s="25">
        <v>2553</v>
      </c>
      <c r="E96" s="18">
        <f t="shared" si="2"/>
        <v>5.3116611455628182E-2</v>
      </c>
      <c r="F96" s="18">
        <f t="shared" si="3"/>
        <v>1.9788826173028597</v>
      </c>
    </row>
    <row r="97" spans="1:6" ht="15" customHeight="1" x14ac:dyDescent="0.25">
      <c r="A97" s="25">
        <v>105</v>
      </c>
      <c r="B97" s="26" t="s">
        <v>184</v>
      </c>
      <c r="C97" s="27" t="s">
        <v>185</v>
      </c>
      <c r="D97" s="25">
        <v>2106</v>
      </c>
      <c r="E97" s="18">
        <f t="shared" si="2"/>
        <v>4.3816523198414781E-2</v>
      </c>
      <c r="F97" s="18">
        <f t="shared" si="3"/>
        <v>1.6324037571640513</v>
      </c>
    </row>
    <row r="98" spans="1:6" ht="15" customHeight="1" x14ac:dyDescent="0.25">
      <c r="A98" s="25">
        <v>106</v>
      </c>
      <c r="B98" s="26" t="s">
        <v>186</v>
      </c>
      <c r="C98" s="27" t="s">
        <v>187</v>
      </c>
      <c r="D98" s="25">
        <v>151</v>
      </c>
      <c r="E98" s="18">
        <f t="shared" si="2"/>
        <v>3.141640552213026E-3</v>
      </c>
      <c r="F98" s="18">
        <f t="shared" si="3"/>
        <v>0.11704319436456398</v>
      </c>
    </row>
    <row r="99" spans="1:6" ht="15" customHeight="1" x14ac:dyDescent="0.25">
      <c r="A99" s="25">
        <v>107</v>
      </c>
      <c r="B99" s="26" t="s">
        <v>188</v>
      </c>
      <c r="C99" s="27" t="s">
        <v>189</v>
      </c>
      <c r="D99" s="25">
        <v>960</v>
      </c>
      <c r="E99" s="18">
        <f t="shared" si="2"/>
        <v>1.9973343908109304E-2</v>
      </c>
      <c r="F99" s="18">
        <f t="shared" si="3"/>
        <v>0.74411567278133384</v>
      </c>
    </row>
    <row r="100" spans="1:6" ht="15" customHeight="1" x14ac:dyDescent="0.25">
      <c r="A100" s="25">
        <v>108</v>
      </c>
      <c r="B100" s="26" t="s">
        <v>190</v>
      </c>
      <c r="C100" s="27" t="s">
        <v>191</v>
      </c>
      <c r="D100" s="25">
        <v>126</v>
      </c>
      <c r="E100" s="18">
        <f t="shared" si="2"/>
        <v>2.6215013879393461E-3</v>
      </c>
      <c r="F100" s="18">
        <f t="shared" si="3"/>
        <v>9.7665182052550079E-2</v>
      </c>
    </row>
    <row r="101" spans="1:6" ht="15" customHeight="1" x14ac:dyDescent="0.25">
      <c r="A101" s="25">
        <v>109</v>
      </c>
      <c r="B101" s="26" t="s">
        <v>192</v>
      </c>
      <c r="C101" s="27" t="s">
        <v>193</v>
      </c>
      <c r="D101" s="25">
        <v>12532</v>
      </c>
      <c r="E101" s="18">
        <f t="shared" si="2"/>
        <v>0.26073536026711019</v>
      </c>
      <c r="F101" s="18">
        <f t="shared" si="3"/>
        <v>9.7138100117663289</v>
      </c>
    </row>
    <row r="102" spans="1:6" ht="15" customHeight="1" x14ac:dyDescent="0.25">
      <c r="A102" s="25">
        <v>110</v>
      </c>
      <c r="B102" s="26" t="s">
        <v>194</v>
      </c>
      <c r="C102" s="27" t="s">
        <v>195</v>
      </c>
      <c r="D102" s="25">
        <v>2002</v>
      </c>
      <c r="E102" s="18">
        <f t="shared" si="2"/>
        <v>4.1652744275036277E-2</v>
      </c>
      <c r="F102" s="18">
        <f t="shared" si="3"/>
        <v>1.5517912259460733</v>
      </c>
    </row>
    <row r="103" spans="1:6" ht="15" customHeight="1" x14ac:dyDescent="0.25">
      <c r="A103" s="25">
        <v>111</v>
      </c>
      <c r="B103" s="26" t="s">
        <v>196</v>
      </c>
      <c r="C103" s="27" t="s">
        <v>197</v>
      </c>
      <c r="D103" s="38">
        <v>9740</v>
      </c>
      <c r="E103" s="18">
        <f t="shared" si="2"/>
        <v>0.20264621840102565</v>
      </c>
      <c r="F103" s="18">
        <f t="shared" si="3"/>
        <v>7.5496735967606163</v>
      </c>
    </row>
    <row r="104" spans="1:6" ht="15" customHeight="1" x14ac:dyDescent="0.25">
      <c r="A104" s="3" t="s">
        <v>198</v>
      </c>
      <c r="B104" s="6" t="s">
        <v>606</v>
      </c>
      <c r="C104" s="3" t="s">
        <v>199</v>
      </c>
      <c r="D104" s="4">
        <f>SUM(D105:D112)</f>
        <v>28166</v>
      </c>
      <c r="E104" s="24">
        <f>D104/$D$11*100</f>
        <v>0.58600958803729852</v>
      </c>
      <c r="F104" s="24">
        <f>(D104/1290122)*1000</f>
        <v>21.83204379120734</v>
      </c>
    </row>
    <row r="105" spans="1:6" ht="15" customHeight="1" x14ac:dyDescent="0.25">
      <c r="A105" s="25">
        <v>112</v>
      </c>
      <c r="B105" s="26" t="s">
        <v>200</v>
      </c>
      <c r="C105" s="27" t="s">
        <v>201</v>
      </c>
      <c r="D105" s="25">
        <v>2</v>
      </c>
      <c r="E105" s="18">
        <f t="shared" si="2"/>
        <v>4.1611133141894379E-5</v>
      </c>
      <c r="F105" s="18">
        <f t="shared" si="3"/>
        <v>1.5502409849611123E-3</v>
      </c>
    </row>
    <row r="106" spans="1:6" ht="15" customHeight="1" x14ac:dyDescent="0.25">
      <c r="A106" s="25">
        <v>113</v>
      </c>
      <c r="B106" s="26" t="s">
        <v>202</v>
      </c>
      <c r="C106" s="27" t="s">
        <v>203</v>
      </c>
      <c r="D106" s="25">
        <v>77</v>
      </c>
      <c r="E106" s="18">
        <f t="shared" si="2"/>
        <v>1.6020286259629335E-3</v>
      </c>
      <c r="F106" s="18">
        <f t="shared" si="3"/>
        <v>5.9684277921002823E-2</v>
      </c>
    </row>
    <row r="107" spans="1:6" ht="15" customHeight="1" x14ac:dyDescent="0.25">
      <c r="A107" s="25">
        <v>114</v>
      </c>
      <c r="B107" s="26" t="s">
        <v>204</v>
      </c>
      <c r="C107" s="27" t="s">
        <v>205</v>
      </c>
      <c r="D107" s="25">
        <v>98</v>
      </c>
      <c r="E107" s="18">
        <f t="shared" si="2"/>
        <v>2.0389455239528246E-3</v>
      </c>
      <c r="F107" s="18">
        <f t="shared" si="3"/>
        <v>7.5961808263094496E-2</v>
      </c>
    </row>
    <row r="108" spans="1:6" ht="15" customHeight="1" x14ac:dyDescent="0.25">
      <c r="A108" s="25">
        <v>115</v>
      </c>
      <c r="B108" s="26" t="s">
        <v>206</v>
      </c>
      <c r="C108" s="27" t="s">
        <v>207</v>
      </c>
      <c r="D108" s="25">
        <v>577</v>
      </c>
      <c r="E108" s="18">
        <f t="shared" si="2"/>
        <v>1.2004811911436529E-2</v>
      </c>
      <c r="F108" s="18">
        <f t="shared" si="3"/>
        <v>0.44724452416128085</v>
      </c>
    </row>
    <row r="109" spans="1:6" ht="15" customHeight="1" x14ac:dyDescent="0.25">
      <c r="A109" s="25">
        <v>116</v>
      </c>
      <c r="B109" s="26" t="s">
        <v>208</v>
      </c>
      <c r="C109" s="27" t="s">
        <v>209</v>
      </c>
      <c r="D109" s="25">
        <v>1122</v>
      </c>
      <c r="E109" s="18">
        <f t="shared" si="2"/>
        <v>2.3343845692602744E-2</v>
      </c>
      <c r="F109" s="18">
        <f t="shared" si="3"/>
        <v>0.869685192563184</v>
      </c>
    </row>
    <row r="110" spans="1:6" ht="15" customHeight="1" x14ac:dyDescent="0.25">
      <c r="A110" s="25">
        <v>117</v>
      </c>
      <c r="B110" s="26" t="s">
        <v>210</v>
      </c>
      <c r="C110" s="27" t="s">
        <v>211</v>
      </c>
      <c r="D110" s="25">
        <v>4038</v>
      </c>
      <c r="E110" s="18">
        <f t="shared" si="2"/>
        <v>8.4012877813484751E-2</v>
      </c>
      <c r="F110" s="18">
        <f t="shared" si="3"/>
        <v>3.1299365486364854</v>
      </c>
    </row>
    <row r="111" spans="1:6" ht="15" customHeight="1" x14ac:dyDescent="0.25">
      <c r="A111" s="25">
        <v>118</v>
      </c>
      <c r="B111" s="26" t="s">
        <v>212</v>
      </c>
      <c r="C111" s="27" t="s">
        <v>213</v>
      </c>
      <c r="D111" s="25">
        <v>1627</v>
      </c>
      <c r="E111" s="18">
        <f t="shared" si="2"/>
        <v>3.3850656810931079E-2</v>
      </c>
      <c r="F111" s="18">
        <f t="shared" si="3"/>
        <v>1.2611210412658647</v>
      </c>
    </row>
    <row r="112" spans="1:6" ht="15" customHeight="1" x14ac:dyDescent="0.25">
      <c r="A112" s="25">
        <v>119</v>
      </c>
      <c r="B112" s="26" t="s">
        <v>214</v>
      </c>
      <c r="C112" s="27" t="s">
        <v>215</v>
      </c>
      <c r="D112" s="38">
        <v>20625</v>
      </c>
      <c r="E112" s="18">
        <f t="shared" si="2"/>
        <v>0.42911481052578576</v>
      </c>
      <c r="F112" s="18">
        <f t="shared" si="3"/>
        <v>15.986860157411471</v>
      </c>
    </row>
    <row r="113" spans="1:6" ht="15" customHeight="1" x14ac:dyDescent="0.25">
      <c r="A113" s="3" t="s">
        <v>216</v>
      </c>
      <c r="B113" s="6" t="s">
        <v>607</v>
      </c>
      <c r="C113" s="3" t="s">
        <v>217</v>
      </c>
      <c r="D113" s="4">
        <f>SUM(D114:D121)</f>
        <v>19727</v>
      </c>
      <c r="E113" s="24">
        <f>D113/$D$11*100</f>
        <v>0.41043141174507519</v>
      </c>
      <c r="F113" s="24">
        <f>(D113/1290122)*1000</f>
        <v>15.29080195516393</v>
      </c>
    </row>
    <row r="114" spans="1:6" ht="15" customHeight="1" x14ac:dyDescent="0.25">
      <c r="A114" s="25">
        <v>120</v>
      </c>
      <c r="B114" s="26" t="s">
        <v>218</v>
      </c>
      <c r="C114" s="27" t="s">
        <v>219</v>
      </c>
      <c r="D114" s="25">
        <v>91</v>
      </c>
      <c r="E114" s="18">
        <f t="shared" si="2"/>
        <v>1.8933065579561942E-3</v>
      </c>
      <c r="F114" s="18">
        <f t="shared" si="3"/>
        <v>7.0535964815730601E-2</v>
      </c>
    </row>
    <row r="115" spans="1:6" ht="15" customHeight="1" x14ac:dyDescent="0.25">
      <c r="A115" s="25">
        <v>123</v>
      </c>
      <c r="B115" s="26" t="s">
        <v>224</v>
      </c>
      <c r="C115" s="27" t="s">
        <v>225</v>
      </c>
      <c r="D115" s="25">
        <v>41</v>
      </c>
      <c r="E115" s="18">
        <f t="shared" si="2"/>
        <v>8.5302822940883484E-4</v>
      </c>
      <c r="F115" s="18">
        <f t="shared" si="3"/>
        <v>3.1779940191702799E-2</v>
      </c>
    </row>
    <row r="116" spans="1:6" ht="15" customHeight="1" x14ac:dyDescent="0.25">
      <c r="A116" s="25">
        <v>124</v>
      </c>
      <c r="B116" s="26" t="s">
        <v>226</v>
      </c>
      <c r="C116" s="27" t="s">
        <v>227</v>
      </c>
      <c r="D116" s="25">
        <v>7042</v>
      </c>
      <c r="E116" s="18">
        <f t="shared" si="2"/>
        <v>0.14651279979261012</v>
      </c>
      <c r="F116" s="18">
        <f t="shared" si="3"/>
        <v>5.4583985080480764</v>
      </c>
    </row>
    <row r="117" spans="1:6" ht="15" customHeight="1" x14ac:dyDescent="0.25">
      <c r="A117" s="25">
        <v>125</v>
      </c>
      <c r="B117" s="26" t="s">
        <v>228</v>
      </c>
      <c r="C117" s="27" t="s">
        <v>229</v>
      </c>
      <c r="D117" s="25">
        <v>7440</v>
      </c>
      <c r="E117" s="18">
        <f t="shared" si="2"/>
        <v>0.1547934152878471</v>
      </c>
      <c r="F117" s="18">
        <f t="shared" si="3"/>
        <v>5.7668964640553373</v>
      </c>
    </row>
    <row r="118" spans="1:6" ht="15" customHeight="1" x14ac:dyDescent="0.25">
      <c r="A118" s="25">
        <v>126</v>
      </c>
      <c r="B118" s="26" t="s">
        <v>230</v>
      </c>
      <c r="C118" s="27" t="s">
        <v>231</v>
      </c>
      <c r="D118" s="25">
        <v>59</v>
      </c>
      <c r="E118" s="18">
        <f t="shared" si="2"/>
        <v>1.2275284276858842E-3</v>
      </c>
      <c r="F118" s="18">
        <f t="shared" si="3"/>
        <v>4.5732109056352811E-2</v>
      </c>
    </row>
    <row r="119" spans="1:6" ht="15" customHeight="1" x14ac:dyDescent="0.25">
      <c r="A119" s="25">
        <v>127</v>
      </c>
      <c r="B119" s="26" t="s">
        <v>232</v>
      </c>
      <c r="C119" s="27" t="s">
        <v>233</v>
      </c>
      <c r="D119" s="25">
        <v>469</v>
      </c>
      <c r="E119" s="18">
        <f t="shared" si="2"/>
        <v>9.7578107217742328E-3</v>
      </c>
      <c r="F119" s="18">
        <f t="shared" si="3"/>
        <v>0.36353151097338077</v>
      </c>
    </row>
    <row r="120" spans="1:6" ht="15" customHeight="1" x14ac:dyDescent="0.25">
      <c r="A120" s="25">
        <v>128</v>
      </c>
      <c r="B120" s="26" t="s">
        <v>234</v>
      </c>
      <c r="C120" s="27" t="s">
        <v>235</v>
      </c>
      <c r="D120" s="25">
        <v>1670</v>
      </c>
      <c r="E120" s="18">
        <f t="shared" si="2"/>
        <v>3.4745296173481807E-2</v>
      </c>
      <c r="F120" s="18">
        <f t="shared" si="3"/>
        <v>1.2944512224425286</v>
      </c>
    </row>
    <row r="121" spans="1:6" ht="15" customHeight="1" x14ac:dyDescent="0.25">
      <c r="A121" s="25">
        <v>129</v>
      </c>
      <c r="B121" s="26" t="s">
        <v>236</v>
      </c>
      <c r="C121" s="27" t="s">
        <v>237</v>
      </c>
      <c r="D121" s="38">
        <v>2915</v>
      </c>
      <c r="E121" s="18">
        <f t="shared" si="2"/>
        <v>6.0648226554311062E-2</v>
      </c>
      <c r="F121" s="18">
        <f t="shared" si="3"/>
        <v>2.2594762355808213</v>
      </c>
    </row>
    <row r="122" spans="1:6" ht="15" customHeight="1" x14ac:dyDescent="0.25">
      <c r="A122" s="3" t="s">
        <v>240</v>
      </c>
      <c r="B122" s="6" t="s">
        <v>648</v>
      </c>
      <c r="C122" s="3" t="s">
        <v>241</v>
      </c>
      <c r="D122" s="3">
        <f>SUM(D123:D132)</f>
        <v>82876</v>
      </c>
      <c r="E122" s="24">
        <f>D122/$D$11*100</f>
        <v>1.7242821351338193</v>
      </c>
      <c r="F122" s="24">
        <f>(D122/1290122)*1000</f>
        <v>64.238885934818569</v>
      </c>
    </row>
    <row r="123" spans="1:6" ht="15" customHeight="1" x14ac:dyDescent="0.25">
      <c r="A123" s="25">
        <v>130</v>
      </c>
      <c r="B123" s="26" t="s">
        <v>238</v>
      </c>
      <c r="C123" s="27" t="s">
        <v>239</v>
      </c>
      <c r="D123" s="25">
        <v>4979</v>
      </c>
      <c r="E123" s="18">
        <f t="shared" si="2"/>
        <v>0.10359091595674606</v>
      </c>
      <c r="F123" s="18">
        <f t="shared" si="3"/>
        <v>3.8593249320606891</v>
      </c>
    </row>
    <row r="124" spans="1:6" ht="15" customHeight="1" x14ac:dyDescent="0.25">
      <c r="A124" s="25">
        <v>131</v>
      </c>
      <c r="B124" s="26" t="s">
        <v>242</v>
      </c>
      <c r="C124" s="27" t="s">
        <v>243</v>
      </c>
      <c r="D124" s="25">
        <v>52919</v>
      </c>
      <c r="E124" s="18">
        <f t="shared" si="2"/>
        <v>1.1010097773679544</v>
      </c>
      <c r="F124" s="18">
        <f t="shared" si="3"/>
        <v>41.018601341578545</v>
      </c>
    </row>
    <row r="125" spans="1:6" ht="15" customHeight="1" x14ac:dyDescent="0.25">
      <c r="A125" s="25">
        <v>132</v>
      </c>
      <c r="B125" s="26" t="s">
        <v>244</v>
      </c>
      <c r="C125" s="27" t="s">
        <v>245</v>
      </c>
      <c r="D125" s="25">
        <v>417</v>
      </c>
      <c r="E125" s="18">
        <f t="shared" si="2"/>
        <v>8.6759212600849775E-3</v>
      </c>
      <c r="F125" s="18">
        <f t="shared" si="3"/>
        <v>0.3232252453643919</v>
      </c>
    </row>
    <row r="126" spans="1:6" ht="15" customHeight="1" x14ac:dyDescent="0.25">
      <c r="A126" s="25">
        <v>133</v>
      </c>
      <c r="B126" s="26" t="s">
        <v>246</v>
      </c>
      <c r="C126" s="27" t="s">
        <v>247</v>
      </c>
      <c r="D126" s="25">
        <v>75</v>
      </c>
      <c r="E126" s="18">
        <f t="shared" si="2"/>
        <v>1.5604174928210393E-3</v>
      </c>
      <c r="F126" s="18">
        <f t="shared" si="3"/>
        <v>5.8134036936041703E-2</v>
      </c>
    </row>
    <row r="127" spans="1:6" ht="15" customHeight="1" x14ac:dyDescent="0.25">
      <c r="A127" s="25">
        <v>134</v>
      </c>
      <c r="B127" s="26" t="s">
        <v>248</v>
      </c>
      <c r="C127" s="27" t="s">
        <v>249</v>
      </c>
      <c r="D127" s="25">
        <v>49</v>
      </c>
      <c r="E127" s="18">
        <f t="shared" si="2"/>
        <v>1.0194727619764123E-3</v>
      </c>
      <c r="F127" s="18">
        <f t="shared" si="3"/>
        <v>3.7980904131547248E-2</v>
      </c>
    </row>
    <row r="128" spans="1:6" ht="15" customHeight="1" x14ac:dyDescent="0.25">
      <c r="A128" s="25">
        <v>135</v>
      </c>
      <c r="B128" s="26" t="s">
        <v>250</v>
      </c>
      <c r="C128" s="27" t="s">
        <v>251</v>
      </c>
      <c r="D128" s="25">
        <v>251</v>
      </c>
      <c r="E128" s="18">
        <f t="shared" si="2"/>
        <v>5.2221972093077444E-3</v>
      </c>
      <c r="F128" s="18">
        <f t="shared" si="3"/>
        <v>0.19455524361261958</v>
      </c>
    </row>
    <row r="129" spans="1:6" ht="15" customHeight="1" x14ac:dyDescent="0.25">
      <c r="A129" s="25">
        <v>136</v>
      </c>
      <c r="B129" s="26" t="s">
        <v>252</v>
      </c>
      <c r="C129" s="27" t="s">
        <v>253</v>
      </c>
      <c r="D129" s="25">
        <v>3203</v>
      </c>
      <c r="E129" s="18">
        <f t="shared" si="2"/>
        <v>6.6640229726743855E-2</v>
      </c>
      <c r="F129" s="18">
        <f t="shared" si="3"/>
        <v>2.4827109374152214</v>
      </c>
    </row>
    <row r="130" spans="1:6" ht="15" customHeight="1" x14ac:dyDescent="0.25">
      <c r="A130" s="25">
        <v>137</v>
      </c>
      <c r="B130" s="26" t="s">
        <v>254</v>
      </c>
      <c r="C130" s="27" t="s">
        <v>255</v>
      </c>
      <c r="D130" s="25">
        <v>10918</v>
      </c>
      <c r="E130" s="18">
        <f t="shared" si="2"/>
        <v>0.22715517582160144</v>
      </c>
      <c r="F130" s="18">
        <f t="shared" si="3"/>
        <v>8.4627655369027117</v>
      </c>
    </row>
    <row r="131" spans="1:6" ht="15" customHeight="1" x14ac:dyDescent="0.25">
      <c r="A131" s="25">
        <v>138</v>
      </c>
      <c r="B131" s="26" t="s">
        <v>256</v>
      </c>
      <c r="C131" s="27" t="s">
        <v>257</v>
      </c>
      <c r="D131" s="25">
        <v>362</v>
      </c>
      <c r="E131" s="18">
        <f t="shared" si="2"/>
        <v>7.5316150986828832E-3</v>
      </c>
      <c r="F131" s="18">
        <f t="shared" si="3"/>
        <v>0.28059361827796131</v>
      </c>
    </row>
    <row r="132" spans="1:6" ht="15" customHeight="1" x14ac:dyDescent="0.25">
      <c r="A132" s="25">
        <v>139</v>
      </c>
      <c r="B132" s="26" t="s">
        <v>258</v>
      </c>
      <c r="C132" s="27" t="s">
        <v>259</v>
      </c>
      <c r="D132" s="38">
        <v>9703</v>
      </c>
      <c r="E132" s="18">
        <f t="shared" si="2"/>
        <v>0.20187641243790058</v>
      </c>
      <c r="F132" s="18">
        <f t="shared" si="3"/>
        <v>7.5209941385388364</v>
      </c>
    </row>
    <row r="133" spans="1:6" ht="15" customHeight="1" x14ac:dyDescent="0.25">
      <c r="A133" s="3" t="s">
        <v>264</v>
      </c>
      <c r="B133" s="6" t="s">
        <v>608</v>
      </c>
      <c r="C133" s="3" t="s">
        <v>265</v>
      </c>
      <c r="D133" s="4">
        <f>SUM(D134:D136)</f>
        <v>177149</v>
      </c>
      <c r="E133" s="24">
        <f>D133/$D$11*100</f>
        <v>3.6856853124767239</v>
      </c>
      <c r="F133" s="24">
        <f>(D133/1290122)*1000</f>
        <v>137.31182012243804</v>
      </c>
    </row>
    <row r="134" spans="1:6" ht="15" customHeight="1" x14ac:dyDescent="0.25">
      <c r="A134" s="25">
        <v>140</v>
      </c>
      <c r="B134" s="26" t="s">
        <v>260</v>
      </c>
      <c r="C134" s="27" t="s">
        <v>261</v>
      </c>
      <c r="D134" s="25">
        <v>119697</v>
      </c>
      <c r="E134" s="18">
        <f t="shared" si="2"/>
        <v>2.4903639018426658</v>
      </c>
      <c r="F134" s="18">
        <f t="shared" si="3"/>
        <v>92.779597588445114</v>
      </c>
    </row>
    <row r="135" spans="1:6" ht="15" customHeight="1" x14ac:dyDescent="0.25">
      <c r="A135" s="25">
        <v>141</v>
      </c>
      <c r="B135" s="26" t="s">
        <v>262</v>
      </c>
      <c r="C135" s="27" t="s">
        <v>263</v>
      </c>
      <c r="D135" s="25">
        <v>2293</v>
      </c>
      <c r="E135" s="18">
        <f t="shared" si="2"/>
        <v>4.7707164147181902E-2</v>
      </c>
      <c r="F135" s="18">
        <f t="shared" si="3"/>
        <v>1.7773512892579151</v>
      </c>
    </row>
    <row r="136" spans="1:6" ht="15" customHeight="1" x14ac:dyDescent="0.25">
      <c r="A136" s="25">
        <v>142</v>
      </c>
      <c r="B136" s="26" t="s">
        <v>266</v>
      </c>
      <c r="C136" s="27" t="s">
        <v>267</v>
      </c>
      <c r="D136" s="38">
        <v>55159</v>
      </c>
      <c r="E136" s="18">
        <f t="shared" si="2"/>
        <v>1.1476142464868759</v>
      </c>
      <c r="F136" s="18">
        <f t="shared" si="3"/>
        <v>42.754871244734993</v>
      </c>
    </row>
    <row r="137" spans="1:6" ht="15" customHeight="1" x14ac:dyDescent="0.25">
      <c r="A137" s="3" t="s">
        <v>274</v>
      </c>
      <c r="B137" s="6" t="s">
        <v>609</v>
      </c>
      <c r="C137" s="3" t="s">
        <v>275</v>
      </c>
      <c r="D137" s="4">
        <f>SUM(D138:D158)</f>
        <v>8715</v>
      </c>
      <c r="E137" s="24">
        <f>D137/$D$11*100</f>
        <v>0.18132051266580476</v>
      </c>
      <c r="F137" s="24">
        <f>(D137/1290122)*1000</f>
        <v>6.7551750919680469</v>
      </c>
    </row>
    <row r="138" spans="1:6" ht="15" customHeight="1" x14ac:dyDescent="0.25">
      <c r="A138" s="25">
        <v>143</v>
      </c>
      <c r="B138" s="26" t="s">
        <v>268</v>
      </c>
      <c r="C138" s="27" t="s">
        <v>269</v>
      </c>
      <c r="D138" s="25">
        <v>26</v>
      </c>
      <c r="E138" s="18">
        <f t="shared" si="2"/>
        <v>5.4094473084462702E-4</v>
      </c>
      <c r="F138" s="18">
        <f t="shared" si="3"/>
        <v>2.0153132804494458E-2</v>
      </c>
    </row>
    <row r="139" spans="1:6" ht="15" customHeight="1" x14ac:dyDescent="0.25">
      <c r="A139" s="25">
        <v>144</v>
      </c>
      <c r="B139" s="26" t="s">
        <v>270</v>
      </c>
      <c r="C139" s="27" t="s">
        <v>271</v>
      </c>
      <c r="D139" s="25">
        <v>56</v>
      </c>
      <c r="E139" s="18">
        <f t="shared" si="2"/>
        <v>1.1651117279730427E-3</v>
      </c>
      <c r="F139" s="18">
        <f t="shared" si="3"/>
        <v>4.3406747578911137E-2</v>
      </c>
    </row>
    <row r="140" spans="1:6" ht="15" customHeight="1" x14ac:dyDescent="0.25">
      <c r="A140" s="25">
        <v>145</v>
      </c>
      <c r="B140" s="26" t="s">
        <v>272</v>
      </c>
      <c r="C140" s="27" t="s">
        <v>273</v>
      </c>
      <c r="D140" s="25">
        <v>2027</v>
      </c>
      <c r="E140" s="18">
        <f t="shared" si="2"/>
        <v>4.2172883439309958E-2</v>
      </c>
      <c r="F140" s="18">
        <f t="shared" si="3"/>
        <v>1.5711692382580871</v>
      </c>
    </row>
    <row r="141" spans="1:6" ht="15" customHeight="1" x14ac:dyDescent="0.25">
      <c r="A141" s="25">
        <v>146</v>
      </c>
      <c r="B141" s="26" t="s">
        <v>276</v>
      </c>
      <c r="C141" s="27" t="s">
        <v>277</v>
      </c>
      <c r="D141" s="25">
        <v>190</v>
      </c>
      <c r="E141" s="18">
        <f t="shared" si="2"/>
        <v>3.9530576484799662E-3</v>
      </c>
      <c r="F141" s="18">
        <f t="shared" si="3"/>
        <v>0.14727289357130566</v>
      </c>
    </row>
    <row r="142" spans="1:6" ht="15" customHeight="1" x14ac:dyDescent="0.25">
      <c r="A142" s="25">
        <v>147</v>
      </c>
      <c r="B142" s="26" t="s">
        <v>278</v>
      </c>
      <c r="C142" s="27" t="s">
        <v>279</v>
      </c>
      <c r="D142" s="25">
        <v>3</v>
      </c>
      <c r="E142" s="18">
        <f t="shared" ref="E142:E205" si="4">D142/4806406*100</f>
        <v>6.2416699712841575E-5</v>
      </c>
      <c r="F142" s="18">
        <f t="shared" ref="F142:F205" si="5">D142/1290122*1000</f>
        <v>2.3253614774416684E-3</v>
      </c>
    </row>
    <row r="143" spans="1:6" ht="15" customHeight="1" x14ac:dyDescent="0.25">
      <c r="A143" s="25">
        <v>148</v>
      </c>
      <c r="B143" s="26" t="s">
        <v>280</v>
      </c>
      <c r="C143" s="27" t="s">
        <v>281</v>
      </c>
      <c r="D143" s="25">
        <v>46</v>
      </c>
      <c r="E143" s="18">
        <f t="shared" si="4"/>
        <v>9.5705606226357068E-4</v>
      </c>
      <c r="F143" s="18">
        <f t="shared" si="5"/>
        <v>3.5655542654105581E-2</v>
      </c>
    </row>
    <row r="144" spans="1:6" ht="15" customHeight="1" x14ac:dyDescent="0.25">
      <c r="A144" s="25">
        <v>149</v>
      </c>
      <c r="B144" s="26" t="s">
        <v>282</v>
      </c>
      <c r="C144" s="27" t="s">
        <v>283</v>
      </c>
      <c r="D144" s="25">
        <v>1</v>
      </c>
      <c r="E144" s="18">
        <f t="shared" si="4"/>
        <v>2.0805566570947189E-5</v>
      </c>
      <c r="F144" s="18">
        <f t="shared" si="5"/>
        <v>7.7512049248055614E-4</v>
      </c>
    </row>
    <row r="145" spans="1:6" ht="15" customHeight="1" x14ac:dyDescent="0.25">
      <c r="A145" s="25">
        <v>150</v>
      </c>
      <c r="B145" s="26" t="s">
        <v>284</v>
      </c>
      <c r="C145" s="27" t="s">
        <v>285</v>
      </c>
      <c r="D145" s="25">
        <v>1537</v>
      </c>
      <c r="E145" s="18">
        <f t="shared" si="4"/>
        <v>3.1978155819545835E-2</v>
      </c>
      <c r="F145" s="18">
        <f t="shared" si="5"/>
        <v>1.1913601969426149</v>
      </c>
    </row>
    <row r="146" spans="1:6" ht="15" customHeight="1" x14ac:dyDescent="0.25">
      <c r="A146" s="25">
        <v>151</v>
      </c>
      <c r="B146" s="26" t="s">
        <v>286</v>
      </c>
      <c r="C146" s="27" t="s">
        <v>287</v>
      </c>
      <c r="D146" s="25">
        <v>27</v>
      </c>
      <c r="E146" s="18">
        <f t="shared" si="4"/>
        <v>5.6175029741557412E-4</v>
      </c>
      <c r="F146" s="18">
        <f t="shared" si="5"/>
        <v>2.0928253296975015E-2</v>
      </c>
    </row>
    <row r="147" spans="1:6" ht="15" customHeight="1" x14ac:dyDescent="0.25">
      <c r="A147" s="25">
        <v>152</v>
      </c>
      <c r="B147" s="26" t="s">
        <v>288</v>
      </c>
      <c r="C147" s="27" t="s">
        <v>289</v>
      </c>
      <c r="D147" s="25">
        <v>1199</v>
      </c>
      <c r="E147" s="18">
        <f t="shared" si="4"/>
        <v>2.4945874318565681E-2</v>
      </c>
      <c r="F147" s="18">
        <f t="shared" si="5"/>
        <v>0.92936947048418672</v>
      </c>
    </row>
    <row r="148" spans="1:6" ht="15" customHeight="1" x14ac:dyDescent="0.25">
      <c r="A148" s="25">
        <v>153</v>
      </c>
      <c r="B148" s="26" t="s">
        <v>290</v>
      </c>
      <c r="C148" s="27" t="s">
        <v>291</v>
      </c>
      <c r="D148" s="25">
        <v>36</v>
      </c>
      <c r="E148" s="18">
        <f t="shared" si="4"/>
        <v>7.4900039655409879E-4</v>
      </c>
      <c r="F148" s="18">
        <f t="shared" si="5"/>
        <v>2.7904337729300021E-2</v>
      </c>
    </row>
    <row r="149" spans="1:6" ht="15" customHeight="1" x14ac:dyDescent="0.25">
      <c r="A149" s="25">
        <v>154</v>
      </c>
      <c r="B149" s="26" t="s">
        <v>292</v>
      </c>
      <c r="C149" s="27" t="s">
        <v>293</v>
      </c>
      <c r="D149" s="25">
        <v>25</v>
      </c>
      <c r="E149" s="18">
        <f t="shared" si="4"/>
        <v>5.201391642736797E-4</v>
      </c>
      <c r="F149" s="18">
        <f t="shared" si="5"/>
        <v>1.9378012312013904E-2</v>
      </c>
    </row>
    <row r="150" spans="1:6" ht="15" customHeight="1" x14ac:dyDescent="0.25">
      <c r="A150" s="25">
        <v>156</v>
      </c>
      <c r="B150" s="26" t="s">
        <v>296</v>
      </c>
      <c r="C150" s="27" t="s">
        <v>297</v>
      </c>
      <c r="D150" s="25">
        <v>56</v>
      </c>
      <c r="E150" s="18">
        <f t="shared" si="4"/>
        <v>1.1651117279730427E-3</v>
      </c>
      <c r="F150" s="18">
        <f t="shared" si="5"/>
        <v>4.3406747578911137E-2</v>
      </c>
    </row>
    <row r="151" spans="1:6" ht="15" customHeight="1" x14ac:dyDescent="0.25">
      <c r="A151" s="25">
        <v>157</v>
      </c>
      <c r="B151" s="26" t="s">
        <v>298</v>
      </c>
      <c r="C151" s="27" t="s">
        <v>299</v>
      </c>
      <c r="D151" s="25">
        <v>1</v>
      </c>
      <c r="E151" s="18">
        <f t="shared" si="4"/>
        <v>2.0805566570947189E-5</v>
      </c>
      <c r="F151" s="18">
        <f t="shared" si="5"/>
        <v>7.7512049248055614E-4</v>
      </c>
    </row>
    <row r="152" spans="1:6" ht="15" customHeight="1" x14ac:dyDescent="0.25">
      <c r="A152" s="25">
        <v>158</v>
      </c>
      <c r="B152" s="26" t="s">
        <v>300</v>
      </c>
      <c r="C152" s="27" t="s">
        <v>301</v>
      </c>
      <c r="D152" s="25">
        <v>59</v>
      </c>
      <c r="E152" s="18">
        <f t="shared" si="4"/>
        <v>1.2275284276858842E-3</v>
      </c>
      <c r="F152" s="18">
        <f t="shared" si="5"/>
        <v>4.5732109056352811E-2</v>
      </c>
    </row>
    <row r="153" spans="1:6" ht="15" customHeight="1" x14ac:dyDescent="0.25">
      <c r="A153" s="25">
        <v>159</v>
      </c>
      <c r="B153" s="26" t="s">
        <v>302</v>
      </c>
      <c r="C153" s="27" t="s">
        <v>303</v>
      </c>
      <c r="D153" s="25">
        <v>2</v>
      </c>
      <c r="E153" s="18">
        <f t="shared" si="4"/>
        <v>4.1611133141894379E-5</v>
      </c>
      <c r="F153" s="18">
        <f t="shared" si="5"/>
        <v>1.5502409849611123E-3</v>
      </c>
    </row>
    <row r="154" spans="1:6" ht="15" customHeight="1" x14ac:dyDescent="0.25">
      <c r="A154" s="25">
        <v>160</v>
      </c>
      <c r="B154" s="26" t="s">
        <v>304</v>
      </c>
      <c r="C154" s="27" t="s">
        <v>305</v>
      </c>
      <c r="D154" s="25">
        <v>138</v>
      </c>
      <c r="E154" s="18">
        <f t="shared" si="4"/>
        <v>2.8711681867907121E-3</v>
      </c>
      <c r="F154" s="18">
        <f t="shared" si="5"/>
        <v>0.10696662796231673</v>
      </c>
    </row>
    <row r="155" spans="1:6" ht="15" customHeight="1" x14ac:dyDescent="0.25">
      <c r="A155" s="25">
        <v>161</v>
      </c>
      <c r="B155" s="26" t="s">
        <v>306</v>
      </c>
      <c r="C155" s="27" t="s">
        <v>307</v>
      </c>
      <c r="D155" s="25">
        <v>85</v>
      </c>
      <c r="E155" s="18">
        <f t="shared" si="4"/>
        <v>1.7684731585305112E-3</v>
      </c>
      <c r="F155" s="18">
        <f t="shared" si="5"/>
        <v>6.5885241860847266E-2</v>
      </c>
    </row>
    <row r="156" spans="1:6" ht="15" customHeight="1" x14ac:dyDescent="0.25">
      <c r="A156" s="25">
        <v>162</v>
      </c>
      <c r="B156" s="26" t="s">
        <v>308</v>
      </c>
      <c r="C156" s="27" t="s">
        <v>309</v>
      </c>
      <c r="D156" s="25">
        <v>80</v>
      </c>
      <c r="E156" s="18">
        <f t="shared" si="4"/>
        <v>1.6644453256757751E-3</v>
      </c>
      <c r="F156" s="18">
        <f t="shared" si="5"/>
        <v>6.2009639398444491E-2</v>
      </c>
    </row>
    <row r="157" spans="1:6" ht="15" customHeight="1" x14ac:dyDescent="0.25">
      <c r="A157" s="25">
        <v>163</v>
      </c>
      <c r="B157" s="26" t="s">
        <v>310</v>
      </c>
      <c r="C157" s="27" t="s">
        <v>311</v>
      </c>
      <c r="D157" s="25">
        <v>348</v>
      </c>
      <c r="E157" s="18">
        <f t="shared" si="4"/>
        <v>7.2403371666896225E-3</v>
      </c>
      <c r="F157" s="18">
        <f t="shared" si="5"/>
        <v>0.26974193138323355</v>
      </c>
    </row>
    <row r="158" spans="1:6" ht="15" customHeight="1" x14ac:dyDescent="0.25">
      <c r="A158" s="25">
        <v>164</v>
      </c>
      <c r="B158" s="26" t="s">
        <v>312</v>
      </c>
      <c r="C158" s="27" t="s">
        <v>313</v>
      </c>
      <c r="D158" s="38">
        <v>2773</v>
      </c>
      <c r="E158" s="18">
        <f t="shared" si="4"/>
        <v>5.7693836101236552E-2</v>
      </c>
      <c r="F158" s="18">
        <f t="shared" si="5"/>
        <v>2.1494091256485821</v>
      </c>
    </row>
    <row r="159" spans="1:6" ht="15" customHeight="1" x14ac:dyDescent="0.25">
      <c r="A159" s="3" t="s">
        <v>322</v>
      </c>
      <c r="B159" s="6" t="s">
        <v>323</v>
      </c>
      <c r="C159" s="3" t="s">
        <v>324</v>
      </c>
      <c r="D159" s="4">
        <f>SUM(D160:D174)</f>
        <v>1936397</v>
      </c>
      <c r="E159" s="24">
        <f>D159/$D$11*100</f>
        <v>40.287836691282422</v>
      </c>
      <c r="F159" s="24">
        <f>(D159/1290122)*1000</f>
        <v>1500.9409962778714</v>
      </c>
    </row>
    <row r="160" spans="1:6" ht="15" customHeight="1" x14ac:dyDescent="0.25">
      <c r="A160" s="25">
        <v>165</v>
      </c>
      <c r="B160" s="26" t="s">
        <v>314</v>
      </c>
      <c r="C160" s="27" t="s">
        <v>315</v>
      </c>
      <c r="D160" s="25">
        <v>831410</v>
      </c>
      <c r="E160" s="18">
        <f t="shared" si="4"/>
        <v>17.297956102751204</v>
      </c>
      <c r="F160" s="18">
        <f t="shared" si="5"/>
        <v>644.44292865325917</v>
      </c>
    </row>
    <row r="161" spans="1:6" ht="15" customHeight="1" x14ac:dyDescent="0.25">
      <c r="A161" s="25">
        <v>166</v>
      </c>
      <c r="B161" s="26" t="s">
        <v>316</v>
      </c>
      <c r="C161" s="27" t="s">
        <v>317</v>
      </c>
      <c r="D161" s="25">
        <v>90906</v>
      </c>
      <c r="E161" s="18">
        <f t="shared" si="4"/>
        <v>1.8913508346985253</v>
      </c>
      <c r="F161" s="18">
        <f t="shared" si="5"/>
        <v>70.46310348943743</v>
      </c>
    </row>
    <row r="162" spans="1:6" ht="15" customHeight="1" x14ac:dyDescent="0.25">
      <c r="A162" s="25">
        <v>167</v>
      </c>
      <c r="B162" s="26" t="s">
        <v>318</v>
      </c>
      <c r="C162" s="27" t="s">
        <v>319</v>
      </c>
      <c r="D162" s="25">
        <v>675569</v>
      </c>
      <c r="E162" s="18">
        <f t="shared" si="4"/>
        <v>14.055595802768222</v>
      </c>
      <c r="F162" s="18">
        <f t="shared" si="5"/>
        <v>523.64737598459681</v>
      </c>
    </row>
    <row r="163" spans="1:6" ht="15" customHeight="1" x14ac:dyDescent="0.25">
      <c r="A163" s="25">
        <v>168</v>
      </c>
      <c r="B163" s="26" t="s">
        <v>320</v>
      </c>
      <c r="C163" s="27" t="s">
        <v>321</v>
      </c>
      <c r="D163" s="25">
        <v>7679</v>
      </c>
      <c r="E163" s="18">
        <f t="shared" si="4"/>
        <v>0.15976594569830346</v>
      </c>
      <c r="F163" s="18">
        <f t="shared" si="5"/>
        <v>5.9521502617581907</v>
      </c>
    </row>
    <row r="164" spans="1:6" ht="15" customHeight="1" x14ac:dyDescent="0.25">
      <c r="A164" s="25">
        <v>169</v>
      </c>
      <c r="B164" s="26" t="s">
        <v>325</v>
      </c>
      <c r="C164" s="27" t="s">
        <v>326</v>
      </c>
      <c r="D164" s="25">
        <v>8637</v>
      </c>
      <c r="E164" s="18">
        <f t="shared" si="4"/>
        <v>0.17969767847327087</v>
      </c>
      <c r="F164" s="18">
        <f t="shared" si="5"/>
        <v>6.6947156935545635</v>
      </c>
    </row>
    <row r="165" spans="1:6" ht="15" customHeight="1" x14ac:dyDescent="0.25">
      <c r="A165" s="25">
        <v>170</v>
      </c>
      <c r="B165" s="26" t="s">
        <v>327</v>
      </c>
      <c r="C165" s="27" t="s">
        <v>328</v>
      </c>
      <c r="D165" s="25">
        <v>173942</v>
      </c>
      <c r="E165" s="18">
        <f t="shared" si="4"/>
        <v>3.6189618604836959</v>
      </c>
      <c r="F165" s="18">
        <f t="shared" si="5"/>
        <v>134.82600870305288</v>
      </c>
    </row>
    <row r="166" spans="1:6" ht="15" customHeight="1" x14ac:dyDescent="0.25">
      <c r="A166" s="25">
        <v>171</v>
      </c>
      <c r="B166" s="26" t="s">
        <v>329</v>
      </c>
      <c r="C166" s="27" t="s">
        <v>330</v>
      </c>
      <c r="D166" s="25">
        <v>1527</v>
      </c>
      <c r="E166" s="18">
        <f t="shared" si="4"/>
        <v>3.1770100153836363E-2</v>
      </c>
      <c r="F166" s="18">
        <f t="shared" si="5"/>
        <v>1.183608992017809</v>
      </c>
    </row>
    <row r="167" spans="1:6" ht="15" customHeight="1" x14ac:dyDescent="0.25">
      <c r="A167" s="25">
        <v>172</v>
      </c>
      <c r="B167" s="26" t="s">
        <v>331</v>
      </c>
      <c r="C167" s="27" t="s">
        <v>332</v>
      </c>
      <c r="D167" s="25">
        <v>71743</v>
      </c>
      <c r="E167" s="18">
        <f t="shared" si="4"/>
        <v>1.4926537624994642</v>
      </c>
      <c r="F167" s="18">
        <f t="shared" si="5"/>
        <v>55.609469492032531</v>
      </c>
    </row>
    <row r="168" spans="1:6" ht="15" customHeight="1" x14ac:dyDescent="0.25">
      <c r="A168" s="25">
        <v>173</v>
      </c>
      <c r="B168" s="26" t="s">
        <v>333</v>
      </c>
      <c r="C168" s="27" t="s">
        <v>334</v>
      </c>
      <c r="D168" s="25">
        <v>22432</v>
      </c>
      <c r="E168" s="18">
        <f t="shared" si="4"/>
        <v>0.4667104693194874</v>
      </c>
      <c r="F168" s="18">
        <f t="shared" si="5"/>
        <v>17.387502887323834</v>
      </c>
    </row>
    <row r="169" spans="1:6" ht="15" customHeight="1" x14ac:dyDescent="0.25">
      <c r="A169" s="25">
        <v>174</v>
      </c>
      <c r="B169" s="26" t="s">
        <v>335</v>
      </c>
      <c r="C169" s="27" t="s">
        <v>336</v>
      </c>
      <c r="D169" s="25">
        <v>1418</v>
      </c>
      <c r="E169" s="18">
        <f t="shared" si="4"/>
        <v>2.9502293397603116E-2</v>
      </c>
      <c r="F169" s="18">
        <f t="shared" si="5"/>
        <v>1.0991208583374286</v>
      </c>
    </row>
    <row r="170" spans="1:6" ht="15" customHeight="1" x14ac:dyDescent="0.25">
      <c r="A170" s="25">
        <v>175</v>
      </c>
      <c r="B170" s="26" t="s">
        <v>337</v>
      </c>
      <c r="C170" s="27" t="s">
        <v>338</v>
      </c>
      <c r="D170" s="25">
        <v>6467</v>
      </c>
      <c r="E170" s="18">
        <f t="shared" si="4"/>
        <v>0.13454959901431546</v>
      </c>
      <c r="F170" s="18">
        <f t="shared" si="5"/>
        <v>5.0127042248717562</v>
      </c>
    </row>
    <row r="171" spans="1:6" ht="15" customHeight="1" x14ac:dyDescent="0.25">
      <c r="A171" s="25">
        <v>176</v>
      </c>
      <c r="B171" s="26" t="s">
        <v>339</v>
      </c>
      <c r="C171" s="27" t="s">
        <v>340</v>
      </c>
      <c r="D171" s="25">
        <v>41750</v>
      </c>
      <c r="E171" s="18">
        <f t="shared" si="4"/>
        <v>0.86863240433704514</v>
      </c>
      <c r="F171" s="18">
        <f t="shared" si="5"/>
        <v>32.361280561063218</v>
      </c>
    </row>
    <row r="172" spans="1:6" ht="15" customHeight="1" x14ac:dyDescent="0.25">
      <c r="A172" s="25">
        <v>177</v>
      </c>
      <c r="B172" s="26" t="s">
        <v>341</v>
      </c>
      <c r="C172" s="27" t="s">
        <v>342</v>
      </c>
      <c r="D172" s="25">
        <v>115</v>
      </c>
      <c r="E172" s="18">
        <f t="shared" si="4"/>
        <v>2.3926401556589269E-3</v>
      </c>
      <c r="F172" s="18">
        <f t="shared" si="5"/>
        <v>8.9138856635263955E-2</v>
      </c>
    </row>
    <row r="173" spans="1:6" ht="15" customHeight="1" x14ac:dyDescent="0.25">
      <c r="A173" s="25">
        <v>178</v>
      </c>
      <c r="B173" s="26" t="s">
        <v>343</v>
      </c>
      <c r="C173" s="27" t="s">
        <v>344</v>
      </c>
      <c r="D173" s="25">
        <v>83</v>
      </c>
      <c r="E173" s="18">
        <f t="shared" si="4"/>
        <v>1.7268620253886166E-3</v>
      </c>
      <c r="F173" s="18">
        <f t="shared" si="5"/>
        <v>6.4335000875886159E-2</v>
      </c>
    </row>
    <row r="174" spans="1:6" ht="15" customHeight="1" x14ac:dyDescent="0.25">
      <c r="A174" s="25">
        <v>179</v>
      </c>
      <c r="B174" s="26" t="s">
        <v>345</v>
      </c>
      <c r="C174" s="27" t="s">
        <v>346</v>
      </c>
      <c r="D174" s="38">
        <v>2719</v>
      </c>
      <c r="E174" s="18">
        <f t="shared" si="4"/>
        <v>5.657033550640541E-2</v>
      </c>
      <c r="F174" s="18">
        <f t="shared" si="5"/>
        <v>2.1075526190546321</v>
      </c>
    </row>
    <row r="175" spans="1:6" ht="15" customHeight="1" x14ac:dyDescent="0.25">
      <c r="A175" s="3" t="s">
        <v>357</v>
      </c>
      <c r="B175" s="6" t="s">
        <v>358</v>
      </c>
      <c r="C175" s="3" t="s">
        <v>359</v>
      </c>
      <c r="D175" s="4">
        <f>SUM(D176:D193)</f>
        <v>112634</v>
      </c>
      <c r="E175" s="24">
        <f>D175/$D$11*100</f>
        <v>2.3434141851520658</v>
      </c>
      <c r="F175" s="24">
        <f>(D175/1290122)*1000</f>
        <v>87.304921550054956</v>
      </c>
    </row>
    <row r="176" spans="1:6" ht="15" customHeight="1" x14ac:dyDescent="0.25">
      <c r="A176" s="25">
        <v>180</v>
      </c>
      <c r="B176" s="26" t="s">
        <v>347</v>
      </c>
      <c r="C176" s="27" t="s">
        <v>348</v>
      </c>
      <c r="D176" s="25">
        <v>2206</v>
      </c>
      <c r="E176" s="18">
        <f t="shared" si="4"/>
        <v>4.5897079855509497E-2</v>
      </c>
      <c r="F176" s="18">
        <f t="shared" si="5"/>
        <v>1.7099158064121067</v>
      </c>
    </row>
    <row r="177" spans="1:6" ht="15" customHeight="1" x14ac:dyDescent="0.25">
      <c r="A177" s="25">
        <v>181</v>
      </c>
      <c r="B177" s="26" t="s">
        <v>349</v>
      </c>
      <c r="C177" s="27" t="s">
        <v>350</v>
      </c>
      <c r="D177" s="25">
        <v>7288</v>
      </c>
      <c r="E177" s="18">
        <f t="shared" si="4"/>
        <v>0.15163096916906313</v>
      </c>
      <c r="F177" s="18">
        <f t="shared" si="5"/>
        <v>5.6490781491982931</v>
      </c>
    </row>
    <row r="178" spans="1:6" ht="15" customHeight="1" x14ac:dyDescent="0.25">
      <c r="A178" s="25">
        <v>182</v>
      </c>
      <c r="B178" s="26" t="s">
        <v>351</v>
      </c>
      <c r="C178" s="27" t="s">
        <v>352</v>
      </c>
      <c r="D178" s="25">
        <v>6533</v>
      </c>
      <c r="E178" s="18">
        <f t="shared" si="4"/>
        <v>0.135922766407998</v>
      </c>
      <c r="F178" s="18">
        <f t="shared" si="5"/>
        <v>5.0638621773754737</v>
      </c>
    </row>
    <row r="179" spans="1:6" ht="15" customHeight="1" x14ac:dyDescent="0.25">
      <c r="A179" s="25">
        <v>183</v>
      </c>
      <c r="B179" s="26" t="s">
        <v>353</v>
      </c>
      <c r="C179" s="27" t="s">
        <v>354</v>
      </c>
      <c r="D179" s="25">
        <v>121</v>
      </c>
      <c r="E179" s="18">
        <f t="shared" si="4"/>
        <v>2.5174735550846099E-3</v>
      </c>
      <c r="F179" s="18">
        <f t="shared" si="5"/>
        <v>9.378957959014729E-2</v>
      </c>
    </row>
    <row r="180" spans="1:6" ht="15" customHeight="1" x14ac:dyDescent="0.25">
      <c r="A180" s="25">
        <v>184</v>
      </c>
      <c r="B180" s="26" t="s">
        <v>355</v>
      </c>
      <c r="C180" s="27" t="s">
        <v>356</v>
      </c>
      <c r="D180" s="25">
        <v>2781</v>
      </c>
      <c r="E180" s="18">
        <f t="shared" si="4"/>
        <v>5.7860280633804134E-2</v>
      </c>
      <c r="F180" s="18">
        <f t="shared" si="5"/>
        <v>2.1556100895884267</v>
      </c>
    </row>
    <row r="181" spans="1:6" ht="15" customHeight="1" x14ac:dyDescent="0.25">
      <c r="A181" s="25">
        <v>185</v>
      </c>
      <c r="B181" s="26" t="s">
        <v>360</v>
      </c>
      <c r="C181" s="27" t="s">
        <v>361</v>
      </c>
      <c r="D181" s="25">
        <v>34743</v>
      </c>
      <c r="E181" s="18">
        <f t="shared" si="4"/>
        <v>0.72284779937441823</v>
      </c>
      <c r="F181" s="18">
        <f t="shared" si="5"/>
        <v>26.93001127025196</v>
      </c>
    </row>
    <row r="182" spans="1:6" ht="15" customHeight="1" x14ac:dyDescent="0.25">
      <c r="A182" s="25">
        <v>186</v>
      </c>
      <c r="B182" s="26" t="s">
        <v>362</v>
      </c>
      <c r="C182" s="27" t="s">
        <v>363</v>
      </c>
      <c r="D182" s="25">
        <v>1184</v>
      </c>
      <c r="E182" s="18">
        <f t="shared" si="4"/>
        <v>2.4633790820001472E-2</v>
      </c>
      <c r="F182" s="18">
        <f t="shared" si="5"/>
        <v>0.91774266309697838</v>
      </c>
    </row>
    <row r="183" spans="1:6" ht="15" customHeight="1" x14ac:dyDescent="0.25">
      <c r="A183" s="25">
        <v>187</v>
      </c>
      <c r="B183" s="26" t="s">
        <v>364</v>
      </c>
      <c r="C183" s="27" t="s">
        <v>365</v>
      </c>
      <c r="D183" s="25">
        <v>2685</v>
      </c>
      <c r="E183" s="18">
        <f t="shared" si="4"/>
        <v>5.5862946242993206E-2</v>
      </c>
      <c r="F183" s="18">
        <f t="shared" si="5"/>
        <v>2.0811985223102929</v>
      </c>
    </row>
    <row r="184" spans="1:6" ht="15" customHeight="1" x14ac:dyDescent="0.25">
      <c r="A184" s="25">
        <v>188</v>
      </c>
      <c r="B184" s="26" t="s">
        <v>366</v>
      </c>
      <c r="C184" s="27" t="s">
        <v>367</v>
      </c>
      <c r="D184" s="25">
        <v>1098</v>
      </c>
      <c r="E184" s="18">
        <f t="shared" si="4"/>
        <v>2.2844512094900012E-2</v>
      </c>
      <c r="F184" s="18">
        <f t="shared" si="5"/>
        <v>0.85108230074365065</v>
      </c>
    </row>
    <row r="185" spans="1:6" ht="15" customHeight="1" x14ac:dyDescent="0.25">
      <c r="A185" s="25">
        <v>189</v>
      </c>
      <c r="B185" s="26" t="s">
        <v>368</v>
      </c>
      <c r="C185" s="27" t="s">
        <v>369</v>
      </c>
      <c r="D185" s="25">
        <v>797</v>
      </c>
      <c r="E185" s="18">
        <f t="shared" si="4"/>
        <v>1.6582036557044912E-2</v>
      </c>
      <c r="F185" s="18">
        <f t="shared" si="5"/>
        <v>0.61777103250700316</v>
      </c>
    </row>
    <row r="186" spans="1:6" ht="15" customHeight="1" x14ac:dyDescent="0.25">
      <c r="A186" s="25">
        <v>190</v>
      </c>
      <c r="B186" s="26" t="s">
        <v>370</v>
      </c>
      <c r="C186" s="27" t="s">
        <v>371</v>
      </c>
      <c r="D186" s="25">
        <v>111</v>
      </c>
      <c r="E186" s="18">
        <f t="shared" si="4"/>
        <v>2.309417889375138E-3</v>
      </c>
      <c r="F186" s="18">
        <f t="shared" si="5"/>
        <v>8.6038374665341727E-2</v>
      </c>
    </row>
    <row r="187" spans="1:6" ht="15" customHeight="1" x14ac:dyDescent="0.25">
      <c r="A187" s="25">
        <v>191</v>
      </c>
      <c r="B187" s="26" t="s">
        <v>372</v>
      </c>
      <c r="C187" s="27" t="s">
        <v>373</v>
      </c>
      <c r="D187" s="25">
        <v>412</v>
      </c>
      <c r="E187" s="18">
        <f t="shared" si="4"/>
        <v>8.5718934272302413E-3</v>
      </c>
      <c r="F187" s="18">
        <f t="shared" si="5"/>
        <v>0.31934964290198908</v>
      </c>
    </row>
    <row r="188" spans="1:6" ht="15" customHeight="1" x14ac:dyDescent="0.25">
      <c r="A188" s="25">
        <v>192</v>
      </c>
      <c r="B188" s="26" t="s">
        <v>374</v>
      </c>
      <c r="C188" s="27" t="s">
        <v>375</v>
      </c>
      <c r="D188" s="25">
        <v>47083</v>
      </c>
      <c r="E188" s="18">
        <f t="shared" si="4"/>
        <v>0.97958849085990651</v>
      </c>
      <c r="F188" s="18">
        <f t="shared" si="5"/>
        <v>36.49499814746202</v>
      </c>
    </row>
    <row r="189" spans="1:6" ht="15" customHeight="1" x14ac:dyDescent="0.25">
      <c r="A189" s="25">
        <v>193</v>
      </c>
      <c r="B189" s="26" t="s">
        <v>376</v>
      </c>
      <c r="C189" s="27" t="s">
        <v>377</v>
      </c>
      <c r="D189" s="25">
        <v>32</v>
      </c>
      <c r="E189" s="18">
        <f t="shared" si="4"/>
        <v>6.6577813027031006E-4</v>
      </c>
      <c r="F189" s="18">
        <f t="shared" si="5"/>
        <v>2.4803855759377796E-2</v>
      </c>
    </row>
    <row r="190" spans="1:6" ht="15" customHeight="1" x14ac:dyDescent="0.25">
      <c r="A190" s="25">
        <v>194</v>
      </c>
      <c r="B190" s="26" t="s">
        <v>378</v>
      </c>
      <c r="C190" s="27" t="s">
        <v>379</v>
      </c>
      <c r="D190" s="25">
        <v>557</v>
      </c>
      <c r="E190" s="18">
        <f t="shared" si="4"/>
        <v>1.1588700580017585E-2</v>
      </c>
      <c r="F190" s="18">
        <f t="shared" si="5"/>
        <v>0.43174211431166976</v>
      </c>
    </row>
    <row r="191" spans="1:6" ht="15" customHeight="1" x14ac:dyDescent="0.25">
      <c r="A191" s="25">
        <v>195</v>
      </c>
      <c r="B191" s="26" t="s">
        <v>380</v>
      </c>
      <c r="C191" s="27" t="s">
        <v>381</v>
      </c>
      <c r="D191" s="25">
        <v>216</v>
      </c>
      <c r="E191" s="18">
        <f t="shared" si="4"/>
        <v>4.494002379324593E-3</v>
      </c>
      <c r="F191" s="18">
        <f t="shared" si="5"/>
        <v>0.16742602637580012</v>
      </c>
    </row>
    <row r="192" spans="1:6" ht="15" customHeight="1" x14ac:dyDescent="0.25">
      <c r="A192" s="25">
        <v>196</v>
      </c>
      <c r="B192" s="26" t="s">
        <v>382</v>
      </c>
      <c r="C192" s="27" t="s">
        <v>383</v>
      </c>
      <c r="D192" s="25">
        <v>115</v>
      </c>
      <c r="E192" s="18">
        <f t="shared" si="4"/>
        <v>2.3926401556589269E-3</v>
      </c>
      <c r="F192" s="18">
        <f t="shared" si="5"/>
        <v>8.9138856635263955E-2</v>
      </c>
    </row>
    <row r="193" spans="1:6" ht="15" customHeight="1" x14ac:dyDescent="0.25">
      <c r="A193" s="25">
        <v>197</v>
      </c>
      <c r="B193" s="26" t="s">
        <v>384</v>
      </c>
      <c r="C193" s="27" t="s">
        <v>385</v>
      </c>
      <c r="D193" s="38">
        <v>4672</v>
      </c>
      <c r="E193" s="18">
        <f t="shared" si="4"/>
        <v>9.7203607019465274E-2</v>
      </c>
      <c r="F193" s="18">
        <f t="shared" si="5"/>
        <v>3.6213629408691581</v>
      </c>
    </row>
    <row r="194" spans="1:6" ht="15" customHeight="1" x14ac:dyDescent="0.25">
      <c r="A194" s="3" t="s">
        <v>398</v>
      </c>
      <c r="B194" s="6" t="s">
        <v>610</v>
      </c>
      <c r="C194" s="3" t="s">
        <v>399</v>
      </c>
      <c r="D194" s="4">
        <f>D195+D196</f>
        <v>162068</v>
      </c>
      <c r="E194" s="24">
        <f>D194/$D$11*100</f>
        <v>3.3719165630202692</v>
      </c>
      <c r="F194" s="24">
        <f>(D194/1290122)*1000</f>
        <v>125.62222797533876</v>
      </c>
    </row>
    <row r="195" spans="1:6" ht="15" customHeight="1" x14ac:dyDescent="0.25">
      <c r="A195" s="25">
        <v>198</v>
      </c>
      <c r="B195" s="26" t="s">
        <v>386</v>
      </c>
      <c r="C195" s="27" t="s">
        <v>387</v>
      </c>
      <c r="D195" s="25">
        <v>46507</v>
      </c>
      <c r="E195" s="18">
        <f t="shared" si="4"/>
        <v>0.967604484515041</v>
      </c>
      <c r="F195" s="18">
        <f t="shared" si="5"/>
        <v>36.048528743793227</v>
      </c>
    </row>
    <row r="196" spans="1:6" ht="15" customHeight="1" x14ac:dyDescent="0.25">
      <c r="A196" s="25">
        <v>199</v>
      </c>
      <c r="B196" s="26" t="s">
        <v>388</v>
      </c>
      <c r="C196" s="27" t="s">
        <v>389</v>
      </c>
      <c r="D196" s="38">
        <v>115561</v>
      </c>
      <c r="E196" s="18">
        <f t="shared" si="4"/>
        <v>2.4043120785052281</v>
      </c>
      <c r="F196" s="18">
        <f t="shared" si="5"/>
        <v>89.573699231545532</v>
      </c>
    </row>
    <row r="197" spans="1:6" ht="15" customHeight="1" x14ac:dyDescent="0.25">
      <c r="A197" s="3" t="s">
        <v>406</v>
      </c>
      <c r="B197" s="6" t="s">
        <v>611</v>
      </c>
      <c r="C197" s="3" t="s">
        <v>407</v>
      </c>
      <c r="D197" s="4">
        <f>SUM(D198:D208)</f>
        <v>50102</v>
      </c>
      <c r="E197" s="24">
        <f>D197/$D$11*100</f>
        <v>1.0424004963375961</v>
      </c>
      <c r="F197" s="24">
        <f>(D197/1290122)*1000</f>
        <v>38.835086914260827</v>
      </c>
    </row>
    <row r="198" spans="1:6" ht="15" customHeight="1" x14ac:dyDescent="0.25">
      <c r="A198" s="25">
        <v>200</v>
      </c>
      <c r="B198" s="26" t="s">
        <v>390</v>
      </c>
      <c r="C198" s="27" t="s">
        <v>391</v>
      </c>
      <c r="D198" s="25">
        <v>1380</v>
      </c>
      <c r="E198" s="18">
        <f t="shared" si="4"/>
        <v>2.8711681867907124E-2</v>
      </c>
      <c r="F198" s="18">
        <f t="shared" si="5"/>
        <v>1.0696662796231675</v>
      </c>
    </row>
    <row r="199" spans="1:6" ht="15" customHeight="1" x14ac:dyDescent="0.25">
      <c r="A199" s="25">
        <v>201</v>
      </c>
      <c r="B199" s="26" t="s">
        <v>392</v>
      </c>
      <c r="C199" s="27" t="s">
        <v>393</v>
      </c>
      <c r="D199" s="25">
        <v>130</v>
      </c>
      <c r="E199" s="18">
        <f t="shared" si="4"/>
        <v>2.7047236542231345E-3</v>
      </c>
      <c r="F199" s="18">
        <f t="shared" si="5"/>
        <v>0.10076566402247229</v>
      </c>
    </row>
    <row r="200" spans="1:6" ht="15" customHeight="1" x14ac:dyDescent="0.25">
      <c r="A200" s="25">
        <v>202</v>
      </c>
      <c r="B200" s="26" t="s">
        <v>394</v>
      </c>
      <c r="C200" s="27" t="s">
        <v>395</v>
      </c>
      <c r="D200" s="25">
        <v>4863</v>
      </c>
      <c r="E200" s="18">
        <f t="shared" si="4"/>
        <v>0.10117747023451619</v>
      </c>
      <c r="F200" s="18">
        <f t="shared" si="5"/>
        <v>3.7694109549329444</v>
      </c>
    </row>
    <row r="201" spans="1:6" ht="15" customHeight="1" x14ac:dyDescent="0.25">
      <c r="A201" s="25">
        <v>203</v>
      </c>
      <c r="B201" s="26" t="s">
        <v>396</v>
      </c>
      <c r="C201" s="27" t="s">
        <v>397</v>
      </c>
      <c r="D201" s="25">
        <v>5260</v>
      </c>
      <c r="E201" s="18">
        <f t="shared" si="4"/>
        <v>0.10943728016318223</v>
      </c>
      <c r="F201" s="18">
        <f t="shared" si="5"/>
        <v>4.0771337904477249</v>
      </c>
    </row>
    <row r="202" spans="1:6" ht="15" customHeight="1" x14ac:dyDescent="0.25">
      <c r="A202" s="25">
        <v>204</v>
      </c>
      <c r="B202" s="26" t="s">
        <v>400</v>
      </c>
      <c r="C202" s="27" t="s">
        <v>401</v>
      </c>
      <c r="D202" s="25">
        <v>1460</v>
      </c>
      <c r="E202" s="18">
        <f t="shared" si="4"/>
        <v>3.0376127193582899E-2</v>
      </c>
      <c r="F202" s="18">
        <f t="shared" si="5"/>
        <v>1.1316759190216119</v>
      </c>
    </row>
    <row r="203" spans="1:6" ht="15" customHeight="1" x14ac:dyDescent="0.25">
      <c r="A203" s="25">
        <v>205</v>
      </c>
      <c r="B203" s="26" t="s">
        <v>402</v>
      </c>
      <c r="C203" s="27" t="s">
        <v>403</v>
      </c>
      <c r="D203" s="25">
        <v>271</v>
      </c>
      <c r="E203" s="18">
        <f t="shared" si="4"/>
        <v>5.6383085407266881E-3</v>
      </c>
      <c r="F203" s="18">
        <f t="shared" si="5"/>
        <v>0.21005765346223071</v>
      </c>
    </row>
    <row r="204" spans="1:6" ht="15" customHeight="1" x14ac:dyDescent="0.25">
      <c r="A204" s="25">
        <v>206</v>
      </c>
      <c r="B204" s="26" t="s">
        <v>404</v>
      </c>
      <c r="C204" s="27" t="s">
        <v>405</v>
      </c>
      <c r="D204" s="25">
        <v>25384</v>
      </c>
      <c r="E204" s="18">
        <f t="shared" si="4"/>
        <v>0.5281285018369235</v>
      </c>
      <c r="F204" s="18">
        <f t="shared" si="5"/>
        <v>19.675658581126438</v>
      </c>
    </row>
    <row r="205" spans="1:6" ht="15" customHeight="1" x14ac:dyDescent="0.25">
      <c r="A205" s="25">
        <v>207</v>
      </c>
      <c r="B205" s="26" t="s">
        <v>408</v>
      </c>
      <c r="C205" s="27" t="s">
        <v>409</v>
      </c>
      <c r="D205" s="25">
        <v>9431</v>
      </c>
      <c r="E205" s="18">
        <f t="shared" si="4"/>
        <v>0.19621729833060295</v>
      </c>
      <c r="F205" s="18">
        <f t="shared" si="5"/>
        <v>7.3101613645841246</v>
      </c>
    </row>
    <row r="206" spans="1:6" ht="15" customHeight="1" x14ac:dyDescent="0.25">
      <c r="A206" s="25">
        <v>208</v>
      </c>
      <c r="B206" s="26" t="s">
        <v>410</v>
      </c>
      <c r="C206" s="27" t="s">
        <v>411</v>
      </c>
      <c r="D206" s="25">
        <v>231</v>
      </c>
      <c r="E206" s="18">
        <f t="shared" ref="E206:E270" si="6">D206/4806406*100</f>
        <v>4.8060858778888006E-3</v>
      </c>
      <c r="F206" s="18">
        <f t="shared" ref="F206:F270" si="7">D206/1290122*1000</f>
        <v>0.17905283376300846</v>
      </c>
    </row>
    <row r="207" spans="1:6" ht="15" customHeight="1" x14ac:dyDescent="0.25">
      <c r="A207" s="25">
        <v>209</v>
      </c>
      <c r="B207" s="26" t="s">
        <v>412</v>
      </c>
      <c r="C207" s="27" t="s">
        <v>413</v>
      </c>
      <c r="D207" s="25">
        <v>38</v>
      </c>
      <c r="E207" s="18">
        <f t="shared" si="6"/>
        <v>7.9061152969599321E-4</v>
      </c>
      <c r="F207" s="18">
        <f t="shared" si="7"/>
        <v>2.9454578714261132E-2</v>
      </c>
    </row>
    <row r="208" spans="1:6" ht="15" customHeight="1" x14ac:dyDescent="0.25">
      <c r="A208" s="25">
        <v>210</v>
      </c>
      <c r="B208" s="26" t="s">
        <v>414</v>
      </c>
      <c r="C208" s="27" t="s">
        <v>415</v>
      </c>
      <c r="D208" s="38">
        <v>1654</v>
      </c>
      <c r="E208" s="18">
        <f t="shared" si="6"/>
        <v>3.4412407108346657E-2</v>
      </c>
      <c r="F208" s="18">
        <f t="shared" si="7"/>
        <v>1.2820492945628397</v>
      </c>
    </row>
    <row r="209" spans="1:6" ht="15" customHeight="1" x14ac:dyDescent="0.25">
      <c r="A209" s="3" t="s">
        <v>432</v>
      </c>
      <c r="B209" s="6" t="s">
        <v>612</v>
      </c>
      <c r="C209" s="3" t="s">
        <v>433</v>
      </c>
      <c r="D209" s="4">
        <f>SUM(D210:D231)</f>
        <v>70566</v>
      </c>
      <c r="E209" s="24">
        <f>D209/$D$11*100</f>
        <v>1.4681656106454595</v>
      </c>
      <c r="F209" s="24">
        <f>(D209/1290122)*1000</f>
        <v>54.69715267238292</v>
      </c>
    </row>
    <row r="210" spans="1:6" ht="15" customHeight="1" x14ac:dyDescent="0.25">
      <c r="A210" s="25">
        <v>211</v>
      </c>
      <c r="B210" s="26" t="s">
        <v>416</v>
      </c>
      <c r="C210" s="27" t="s">
        <v>417</v>
      </c>
      <c r="D210" s="25">
        <v>169</v>
      </c>
      <c r="E210" s="18">
        <f t="shared" si="6"/>
        <v>3.5161407504900751E-3</v>
      </c>
      <c r="F210" s="18">
        <f t="shared" si="7"/>
        <v>0.13099536322921398</v>
      </c>
    </row>
    <row r="211" spans="1:6" ht="15" customHeight="1" x14ac:dyDescent="0.25">
      <c r="A211" s="25">
        <v>212</v>
      </c>
      <c r="B211" s="26" t="s">
        <v>418</v>
      </c>
      <c r="C211" s="27" t="s">
        <v>419</v>
      </c>
      <c r="D211" s="25">
        <v>488</v>
      </c>
      <c r="E211" s="18">
        <f t="shared" si="6"/>
        <v>1.0153116486622229E-2</v>
      </c>
      <c r="F211" s="18">
        <f t="shared" si="7"/>
        <v>0.37825880033051135</v>
      </c>
    </row>
    <row r="212" spans="1:6" ht="15" customHeight="1" x14ac:dyDescent="0.25">
      <c r="A212" s="25">
        <v>213</v>
      </c>
      <c r="B212" s="26" t="s">
        <v>420</v>
      </c>
      <c r="C212" s="27" t="s">
        <v>421</v>
      </c>
      <c r="D212" s="25">
        <v>1170</v>
      </c>
      <c r="E212" s="18">
        <f t="shared" si="6"/>
        <v>2.4342512888008212E-2</v>
      </c>
      <c r="F212" s="18">
        <f t="shared" si="7"/>
        <v>0.90689097620225056</v>
      </c>
    </row>
    <row r="213" spans="1:6" ht="15" customHeight="1" x14ac:dyDescent="0.25">
      <c r="A213" s="25">
        <v>214</v>
      </c>
      <c r="B213" s="26" t="s">
        <v>422</v>
      </c>
      <c r="C213" s="27" t="s">
        <v>423</v>
      </c>
      <c r="D213" s="25">
        <v>492</v>
      </c>
      <c r="E213" s="18">
        <f t="shared" si="6"/>
        <v>1.0236338752906018E-2</v>
      </c>
      <c r="F213" s="18">
        <f t="shared" si="7"/>
        <v>0.38135928230043359</v>
      </c>
    </row>
    <row r="214" spans="1:6" ht="15" customHeight="1" x14ac:dyDescent="0.25">
      <c r="A214" s="25">
        <v>215</v>
      </c>
      <c r="B214" s="26" t="s">
        <v>424</v>
      </c>
      <c r="C214" s="27" t="s">
        <v>425</v>
      </c>
      <c r="D214" s="25">
        <v>1442</v>
      </c>
      <c r="E214" s="18">
        <f t="shared" si="6"/>
        <v>3.0001626995305852E-2</v>
      </c>
      <c r="F214" s="18">
        <f t="shared" si="7"/>
        <v>1.1177237501569619</v>
      </c>
    </row>
    <row r="215" spans="1:6" ht="15" customHeight="1" x14ac:dyDescent="0.25">
      <c r="A215" s="25">
        <v>216</v>
      </c>
      <c r="B215" s="26" t="s">
        <v>426</v>
      </c>
      <c r="C215" s="27" t="s">
        <v>427</v>
      </c>
      <c r="D215" s="25">
        <v>22477</v>
      </c>
      <c r="E215" s="18">
        <f t="shared" si="6"/>
        <v>0.46764671981517997</v>
      </c>
      <c r="F215" s="18">
        <f t="shared" si="7"/>
        <v>17.422383309485461</v>
      </c>
    </row>
    <row r="216" spans="1:6" ht="15" customHeight="1" x14ac:dyDescent="0.25">
      <c r="A216" s="25">
        <v>217</v>
      </c>
      <c r="B216" s="26" t="s">
        <v>428</v>
      </c>
      <c r="C216" s="27" t="s">
        <v>429</v>
      </c>
      <c r="D216" s="25">
        <v>15466</v>
      </c>
      <c r="E216" s="18">
        <f t="shared" si="6"/>
        <v>0.32177889258626924</v>
      </c>
      <c r="F216" s="18">
        <f t="shared" si="7"/>
        <v>11.98801353670428</v>
      </c>
    </row>
    <row r="217" spans="1:6" ht="15" customHeight="1" x14ac:dyDescent="0.25">
      <c r="A217" s="25">
        <v>218</v>
      </c>
      <c r="B217" s="26" t="s">
        <v>430</v>
      </c>
      <c r="C217" s="27" t="s">
        <v>431</v>
      </c>
      <c r="D217" s="25">
        <v>33</v>
      </c>
      <c r="E217" s="18">
        <f t="shared" si="6"/>
        <v>6.8658369684125727E-4</v>
      </c>
      <c r="F217" s="18">
        <f t="shared" si="7"/>
        <v>2.557897625185835E-2</v>
      </c>
    </row>
    <row r="218" spans="1:6" ht="15" customHeight="1" x14ac:dyDescent="0.25">
      <c r="A218" s="25">
        <v>219</v>
      </c>
      <c r="B218" s="26" t="s">
        <v>434</v>
      </c>
      <c r="C218" s="27" t="s">
        <v>435</v>
      </c>
      <c r="D218" s="25">
        <v>34</v>
      </c>
      <c r="E218" s="18">
        <f t="shared" si="6"/>
        <v>7.0738926341220437E-4</v>
      </c>
      <c r="F218" s="18">
        <f t="shared" si="7"/>
        <v>2.6354096744338907E-2</v>
      </c>
    </row>
    <row r="219" spans="1:6" ht="15" customHeight="1" x14ac:dyDescent="0.25">
      <c r="A219" s="25">
        <v>220</v>
      </c>
      <c r="B219" s="26" t="s">
        <v>436</v>
      </c>
      <c r="C219" s="27" t="s">
        <v>437</v>
      </c>
      <c r="D219" s="25">
        <v>981</v>
      </c>
      <c r="E219" s="18">
        <f t="shared" si="6"/>
        <v>2.0410260806099194E-2</v>
      </c>
      <c r="F219" s="18">
        <f t="shared" si="7"/>
        <v>0.76039320312342562</v>
      </c>
    </row>
    <row r="220" spans="1:6" ht="15" customHeight="1" x14ac:dyDescent="0.25">
      <c r="A220" s="25">
        <v>221</v>
      </c>
      <c r="B220" s="26" t="s">
        <v>438</v>
      </c>
      <c r="C220" s="27" t="s">
        <v>439</v>
      </c>
      <c r="D220" s="25">
        <v>8542</v>
      </c>
      <c r="E220" s="18">
        <f t="shared" si="6"/>
        <v>0.17772114964903091</v>
      </c>
      <c r="F220" s="18">
        <f t="shared" si="7"/>
        <v>6.6210792467689101</v>
      </c>
    </row>
    <row r="221" spans="1:6" ht="15" customHeight="1" x14ac:dyDescent="0.25">
      <c r="A221" s="25">
        <v>222</v>
      </c>
      <c r="B221" s="26" t="s">
        <v>440</v>
      </c>
      <c r="C221" s="27" t="s">
        <v>441</v>
      </c>
      <c r="D221" s="25">
        <v>4845</v>
      </c>
      <c r="E221" s="18">
        <f t="shared" si="6"/>
        <v>0.10080297003623913</v>
      </c>
      <c r="F221" s="18">
        <f t="shared" si="7"/>
        <v>3.7554587860682944</v>
      </c>
    </row>
    <row r="222" spans="1:6" ht="15" customHeight="1" x14ac:dyDescent="0.25">
      <c r="A222" s="25">
        <v>223</v>
      </c>
      <c r="B222" s="26" t="s">
        <v>442</v>
      </c>
      <c r="C222" s="27" t="s">
        <v>443</v>
      </c>
      <c r="D222" s="25">
        <v>1016</v>
      </c>
      <c r="E222" s="18">
        <f t="shared" si="6"/>
        <v>2.1138455636082343E-2</v>
      </c>
      <c r="F222" s="18">
        <f t="shared" si="7"/>
        <v>0.787522420360245</v>
      </c>
    </row>
    <row r="223" spans="1:6" ht="15" customHeight="1" x14ac:dyDescent="0.25">
      <c r="A223" s="25">
        <v>224</v>
      </c>
      <c r="B223" s="26" t="s">
        <v>444</v>
      </c>
      <c r="C223" s="27" t="s">
        <v>445</v>
      </c>
      <c r="D223" s="25">
        <v>68</v>
      </c>
      <c r="E223" s="18">
        <f t="shared" si="6"/>
        <v>1.4147785268244087E-3</v>
      </c>
      <c r="F223" s="18">
        <f t="shared" si="7"/>
        <v>5.2708193488677814E-2</v>
      </c>
    </row>
    <row r="224" spans="1:6" ht="15" customHeight="1" x14ac:dyDescent="0.25">
      <c r="A224" s="25">
        <v>225</v>
      </c>
      <c r="B224" s="26" t="s">
        <v>446</v>
      </c>
      <c r="C224" s="27" t="s">
        <v>447</v>
      </c>
      <c r="D224" s="25">
        <v>16</v>
      </c>
      <c r="E224" s="18">
        <f t="shared" si="6"/>
        <v>3.3288906513515503E-4</v>
      </c>
      <c r="F224" s="18">
        <f t="shared" si="7"/>
        <v>1.2401927879688898E-2</v>
      </c>
    </row>
    <row r="225" spans="1:7" ht="15" customHeight="1" x14ac:dyDescent="0.25">
      <c r="A225" s="25">
        <v>226</v>
      </c>
      <c r="B225" s="26" t="s">
        <v>448</v>
      </c>
      <c r="C225" s="27" t="s">
        <v>449</v>
      </c>
      <c r="D225" s="25">
        <v>2594</v>
      </c>
      <c r="E225" s="18">
        <f t="shared" si="6"/>
        <v>5.3969639685037013E-2</v>
      </c>
      <c r="F225" s="18">
        <f t="shared" si="7"/>
        <v>2.0106625574945625</v>
      </c>
    </row>
    <row r="226" spans="1:7" ht="15" customHeight="1" x14ac:dyDescent="0.25">
      <c r="A226" s="25">
        <v>227</v>
      </c>
      <c r="B226" s="26" t="s">
        <v>450</v>
      </c>
      <c r="C226" s="27" t="s">
        <v>451</v>
      </c>
      <c r="D226" s="25">
        <v>18</v>
      </c>
      <c r="E226" s="18">
        <f t="shared" si="6"/>
        <v>3.745001982770494E-4</v>
      </c>
      <c r="F226" s="18">
        <f t="shared" si="7"/>
        <v>1.395216886465001E-2</v>
      </c>
    </row>
    <row r="227" spans="1:7" ht="15" customHeight="1" x14ac:dyDescent="0.25">
      <c r="A227" s="25">
        <v>229</v>
      </c>
      <c r="B227" s="26" t="s">
        <v>454</v>
      </c>
      <c r="C227" s="27" t="s">
        <v>455</v>
      </c>
      <c r="D227" s="25">
        <v>414</v>
      </c>
      <c r="E227" s="18">
        <f t="shared" si="6"/>
        <v>8.6135045603721368E-3</v>
      </c>
      <c r="F227" s="18">
        <f t="shared" si="7"/>
        <v>0.32089988388695023</v>
      </c>
    </row>
    <row r="228" spans="1:7" ht="15" customHeight="1" x14ac:dyDescent="0.25">
      <c r="A228" s="25">
        <v>230</v>
      </c>
      <c r="B228" s="26" t="s">
        <v>456</v>
      </c>
      <c r="C228" s="27" t="s">
        <v>457</v>
      </c>
      <c r="D228" s="25">
        <v>2406</v>
      </c>
      <c r="E228" s="18">
        <f t="shared" si="6"/>
        <v>5.0058193169698936E-2</v>
      </c>
      <c r="F228" s="18">
        <f t="shared" si="7"/>
        <v>1.864939904908218</v>
      </c>
    </row>
    <row r="229" spans="1:7" ht="15" customHeight="1" x14ac:dyDescent="0.25">
      <c r="A229" s="25">
        <v>231</v>
      </c>
      <c r="B229" s="26" t="s">
        <v>458</v>
      </c>
      <c r="C229" s="27" t="s">
        <v>459</v>
      </c>
      <c r="D229" s="25">
        <v>23</v>
      </c>
      <c r="E229" s="18">
        <f t="shared" si="6"/>
        <v>4.7852803113178534E-4</v>
      </c>
      <c r="F229" s="18">
        <f t="shared" si="7"/>
        <v>1.782777132705279E-2</v>
      </c>
    </row>
    <row r="230" spans="1:7" ht="15" customHeight="1" x14ac:dyDescent="0.25">
      <c r="A230" s="25">
        <v>232</v>
      </c>
      <c r="B230" s="26" t="s">
        <v>460</v>
      </c>
      <c r="C230" s="27" t="s">
        <v>461</v>
      </c>
      <c r="D230" s="25">
        <v>3</v>
      </c>
      <c r="E230" s="18">
        <f t="shared" si="6"/>
        <v>6.2416699712841575E-5</v>
      </c>
      <c r="F230" s="18">
        <f t="shared" si="7"/>
        <v>2.3253614774416684E-3</v>
      </c>
    </row>
    <row r="231" spans="1:7" ht="15" customHeight="1" x14ac:dyDescent="0.25">
      <c r="A231" s="25">
        <v>233</v>
      </c>
      <c r="B231" s="26" t="s">
        <v>462</v>
      </c>
      <c r="C231" s="27" t="s">
        <v>463</v>
      </c>
      <c r="D231" s="38">
        <v>7869</v>
      </c>
      <c r="E231" s="18">
        <f t="shared" si="6"/>
        <v>0.16371900334678344</v>
      </c>
      <c r="F231" s="18">
        <f t="shared" si="7"/>
        <v>6.0994231553294966</v>
      </c>
    </row>
    <row r="232" spans="1:7" ht="15" customHeight="1" x14ac:dyDescent="0.25">
      <c r="A232" s="3" t="s">
        <v>482</v>
      </c>
      <c r="B232" s="6" t="s">
        <v>613</v>
      </c>
      <c r="C232" s="3" t="s">
        <v>483</v>
      </c>
      <c r="D232" s="4">
        <f>SUM(D233:D239)</f>
        <v>37</v>
      </c>
      <c r="E232" s="24">
        <f>D232/$D$11*100</f>
        <v>7.69805963125046E-4</v>
      </c>
      <c r="F232" s="24">
        <f>(D232/1290122)*1000</f>
        <v>2.8679458221780574E-2</v>
      </c>
      <c r="G232" s="60"/>
    </row>
    <row r="233" spans="1:7" ht="15" customHeight="1" x14ac:dyDescent="0.25">
      <c r="A233" s="25">
        <v>234</v>
      </c>
      <c r="B233" s="26" t="s">
        <v>464</v>
      </c>
      <c r="C233" s="27" t="s">
        <v>465</v>
      </c>
      <c r="D233" s="25">
        <v>1</v>
      </c>
      <c r="E233" s="18">
        <f t="shared" si="6"/>
        <v>2.0805566570947189E-5</v>
      </c>
      <c r="F233" s="18">
        <f t="shared" si="7"/>
        <v>7.7512049248055614E-4</v>
      </c>
    </row>
    <row r="234" spans="1:7" ht="15" customHeight="1" x14ac:dyDescent="0.25">
      <c r="A234" s="25">
        <v>235</v>
      </c>
      <c r="B234" s="26" t="s">
        <v>466</v>
      </c>
      <c r="C234" s="27" t="s">
        <v>467</v>
      </c>
      <c r="D234" s="25">
        <v>3</v>
      </c>
      <c r="E234" s="18">
        <f t="shared" si="6"/>
        <v>6.2416699712841575E-5</v>
      </c>
      <c r="F234" s="18">
        <f t="shared" si="7"/>
        <v>2.3253614774416684E-3</v>
      </c>
    </row>
    <row r="235" spans="1:7" ht="15" customHeight="1" x14ac:dyDescent="0.25">
      <c r="A235" s="25">
        <v>236</v>
      </c>
      <c r="B235" s="26" t="s">
        <v>468</v>
      </c>
      <c r="C235" s="27" t="s">
        <v>469</v>
      </c>
      <c r="D235" s="25">
        <v>1</v>
      </c>
      <c r="E235" s="18">
        <f t="shared" si="6"/>
        <v>2.0805566570947189E-5</v>
      </c>
      <c r="F235" s="18">
        <f t="shared" si="7"/>
        <v>7.7512049248055614E-4</v>
      </c>
    </row>
    <row r="236" spans="1:7" ht="15" customHeight="1" x14ac:dyDescent="0.25">
      <c r="A236" s="25">
        <v>239</v>
      </c>
      <c r="B236" s="26" t="s">
        <v>474</v>
      </c>
      <c r="C236" s="27" t="s">
        <v>475</v>
      </c>
      <c r="D236" s="25">
        <v>2</v>
      </c>
      <c r="E236" s="18">
        <f t="shared" si="6"/>
        <v>4.1611133141894379E-5</v>
      </c>
      <c r="F236" s="18">
        <f t="shared" si="7"/>
        <v>1.5502409849611123E-3</v>
      </c>
    </row>
    <row r="237" spans="1:7" ht="15" customHeight="1" x14ac:dyDescent="0.25">
      <c r="A237" s="25">
        <v>240</v>
      </c>
      <c r="B237" s="26" t="s">
        <v>476</v>
      </c>
      <c r="C237" s="27" t="s">
        <v>477</v>
      </c>
      <c r="D237" s="25">
        <v>1</v>
      </c>
      <c r="E237" s="18">
        <f t="shared" si="6"/>
        <v>2.0805566570947189E-5</v>
      </c>
      <c r="F237" s="18">
        <f t="shared" si="7"/>
        <v>7.7512049248055614E-4</v>
      </c>
    </row>
    <row r="238" spans="1:7" ht="15" customHeight="1" x14ac:dyDescent="0.25">
      <c r="A238" s="25">
        <v>242</v>
      </c>
      <c r="B238" s="26" t="s">
        <v>480</v>
      </c>
      <c r="C238" s="27" t="s">
        <v>481</v>
      </c>
      <c r="D238" s="25">
        <v>21</v>
      </c>
      <c r="E238" s="18">
        <f t="shared" si="6"/>
        <v>4.3691689798989103E-4</v>
      </c>
      <c r="F238" s="18">
        <f t="shared" si="7"/>
        <v>1.6277530342091676E-2</v>
      </c>
    </row>
    <row r="239" spans="1:7" ht="15" customHeight="1" x14ac:dyDescent="0.25">
      <c r="A239" s="25">
        <v>244</v>
      </c>
      <c r="B239" s="26" t="s">
        <v>486</v>
      </c>
      <c r="C239" s="27" t="s">
        <v>487</v>
      </c>
      <c r="D239" s="38">
        <v>8</v>
      </c>
      <c r="E239" s="18">
        <f t="shared" si="6"/>
        <v>1.6644453256757752E-4</v>
      </c>
      <c r="F239" s="18">
        <f t="shared" si="7"/>
        <v>6.2009639398444491E-3</v>
      </c>
    </row>
    <row r="240" spans="1:7" ht="15" customHeight="1" x14ac:dyDescent="0.25">
      <c r="A240" s="3" t="s">
        <v>504</v>
      </c>
      <c r="B240" s="6" t="s">
        <v>614</v>
      </c>
      <c r="C240" s="3" t="s">
        <v>505</v>
      </c>
      <c r="D240" s="4">
        <f>SUM(D241:D249)</f>
        <v>14779</v>
      </c>
      <c r="E240" s="24">
        <f>D240/$D$11*100</f>
        <v>0.3074854683520285</v>
      </c>
      <c r="F240" s="24">
        <f>(D240/1290122)*1000</f>
        <v>11.455505758370139</v>
      </c>
    </row>
    <row r="241" spans="1:6" ht="15" customHeight="1" x14ac:dyDescent="0.25">
      <c r="A241" s="25">
        <v>245</v>
      </c>
      <c r="B241" s="26" t="s">
        <v>488</v>
      </c>
      <c r="C241" s="27" t="s">
        <v>489</v>
      </c>
      <c r="D241" s="25">
        <v>140</v>
      </c>
      <c r="E241" s="18">
        <f t="shared" si="6"/>
        <v>2.9127793199326068E-3</v>
      </c>
      <c r="F241" s="18">
        <f t="shared" si="7"/>
        <v>0.10851686894727786</v>
      </c>
    </row>
    <row r="242" spans="1:6" ht="15" customHeight="1" x14ac:dyDescent="0.25">
      <c r="A242" s="25">
        <v>246</v>
      </c>
      <c r="B242" s="26" t="s">
        <v>490</v>
      </c>
      <c r="C242" s="27" t="s">
        <v>491</v>
      </c>
      <c r="D242" s="25">
        <v>2099</v>
      </c>
      <c r="E242" s="18">
        <f t="shared" si="6"/>
        <v>4.3670884232418147E-2</v>
      </c>
      <c r="F242" s="18">
        <f t="shared" si="7"/>
        <v>1.6269779137166873</v>
      </c>
    </row>
    <row r="243" spans="1:6" ht="15" customHeight="1" x14ac:dyDescent="0.25">
      <c r="A243" s="25">
        <v>247</v>
      </c>
      <c r="B243" s="26" t="s">
        <v>492</v>
      </c>
      <c r="C243" s="27" t="s">
        <v>493</v>
      </c>
      <c r="D243" s="25">
        <v>601</v>
      </c>
      <c r="E243" s="18">
        <f t="shared" si="6"/>
        <v>1.250414550913926E-2</v>
      </c>
      <c r="F243" s="18">
        <f t="shared" si="7"/>
        <v>0.46584741598081419</v>
      </c>
    </row>
    <row r="244" spans="1:6" ht="15" customHeight="1" x14ac:dyDescent="0.25">
      <c r="A244" s="25">
        <v>248</v>
      </c>
      <c r="B244" s="26" t="s">
        <v>494</v>
      </c>
      <c r="C244" s="27" t="s">
        <v>495</v>
      </c>
      <c r="D244" s="25">
        <v>741</v>
      </c>
      <c r="E244" s="18">
        <f t="shared" si="6"/>
        <v>1.5416924829071867E-2</v>
      </c>
      <c r="F244" s="18">
        <f t="shared" si="7"/>
        <v>0.57436428492809199</v>
      </c>
    </row>
    <row r="245" spans="1:6" ht="15" customHeight="1" x14ac:dyDescent="0.25">
      <c r="A245" s="25">
        <v>249</v>
      </c>
      <c r="B245" s="26" t="s">
        <v>496</v>
      </c>
      <c r="C245" s="27" t="s">
        <v>497</v>
      </c>
      <c r="D245" s="25">
        <v>935</v>
      </c>
      <c r="E245" s="18">
        <f t="shared" si="6"/>
        <v>1.9453204743835623E-2</v>
      </c>
      <c r="F245" s="18">
        <f t="shared" si="7"/>
        <v>0.72473766046931998</v>
      </c>
    </row>
    <row r="246" spans="1:6" ht="15" customHeight="1" x14ac:dyDescent="0.25">
      <c r="A246" s="25">
        <v>250</v>
      </c>
      <c r="B246" s="26" t="s">
        <v>649</v>
      </c>
      <c r="C246" s="27" t="s">
        <v>650</v>
      </c>
      <c r="D246" s="25">
        <v>257</v>
      </c>
      <c r="E246" s="18">
        <f t="shared" si="6"/>
        <v>5.3470306087334283E-3</v>
      </c>
      <c r="F246" s="18">
        <f t="shared" si="7"/>
        <v>0.19920596656750292</v>
      </c>
    </row>
    <row r="247" spans="1:6" ht="15" customHeight="1" x14ac:dyDescent="0.25">
      <c r="A247" s="25">
        <v>251</v>
      </c>
      <c r="B247" s="26" t="s">
        <v>498</v>
      </c>
      <c r="C247" s="27" t="s">
        <v>499</v>
      </c>
      <c r="D247" s="25">
        <v>1557</v>
      </c>
      <c r="E247" s="18">
        <f t="shared" si="6"/>
        <v>3.239426715096478E-2</v>
      </c>
      <c r="F247" s="18">
        <f t="shared" si="7"/>
        <v>1.2068626067922259</v>
      </c>
    </row>
    <row r="248" spans="1:6" ht="15" customHeight="1" x14ac:dyDescent="0.25">
      <c r="A248" s="25">
        <v>252</v>
      </c>
      <c r="B248" s="26" t="s">
        <v>651</v>
      </c>
      <c r="C248" s="27" t="s">
        <v>652</v>
      </c>
      <c r="D248" s="25">
        <v>201</v>
      </c>
      <c r="E248" s="18">
        <f t="shared" si="6"/>
        <v>4.1819188807603854E-3</v>
      </c>
      <c r="F248" s="18">
        <f t="shared" si="7"/>
        <v>0.15579921898859178</v>
      </c>
    </row>
    <row r="249" spans="1:6" ht="15" customHeight="1" x14ac:dyDescent="0.25">
      <c r="A249" s="25">
        <v>253</v>
      </c>
      <c r="B249" s="26" t="s">
        <v>500</v>
      </c>
      <c r="C249" s="27" t="s">
        <v>501</v>
      </c>
      <c r="D249" s="38">
        <v>8248</v>
      </c>
      <c r="E249" s="18">
        <f t="shared" si="6"/>
        <v>0.17160431307717242</v>
      </c>
      <c r="F249" s="18">
        <f t="shared" si="7"/>
        <v>6.3931938219796267</v>
      </c>
    </row>
    <row r="250" spans="1:6" ht="15" customHeight="1" x14ac:dyDescent="0.25">
      <c r="A250" s="3" t="s">
        <v>522</v>
      </c>
      <c r="B250" s="6" t="s">
        <v>915</v>
      </c>
      <c r="C250" s="3" t="s">
        <v>523</v>
      </c>
      <c r="D250" s="4">
        <f>SUM(D251:D263)</f>
        <v>32327</v>
      </c>
      <c r="E250" s="24">
        <f>D250/$D$11*100</f>
        <v>0.67258155053900981</v>
      </c>
      <c r="F250" s="24">
        <f>(D250/1290122)*1000</f>
        <v>25.057320160418936</v>
      </c>
    </row>
    <row r="251" spans="1:6" ht="15" customHeight="1" x14ac:dyDescent="0.25">
      <c r="A251" s="25">
        <v>254</v>
      </c>
      <c r="B251" s="26" t="s">
        <v>502</v>
      </c>
      <c r="C251" s="27" t="s">
        <v>503</v>
      </c>
      <c r="D251" s="25">
        <v>166</v>
      </c>
      <c r="E251" s="18">
        <f t="shared" si="6"/>
        <v>3.4537240507772331E-3</v>
      </c>
      <c r="F251" s="18">
        <f t="shared" si="7"/>
        <v>0.12867000175177232</v>
      </c>
    </row>
    <row r="252" spans="1:6" ht="15" customHeight="1" x14ac:dyDescent="0.25">
      <c r="A252" s="25">
        <v>255</v>
      </c>
      <c r="B252" s="26" t="s">
        <v>506</v>
      </c>
      <c r="C252" s="27" t="s">
        <v>507</v>
      </c>
      <c r="D252" s="25">
        <v>594</v>
      </c>
      <c r="E252" s="18">
        <f t="shared" si="6"/>
        <v>1.2358506543142632E-2</v>
      </c>
      <c r="F252" s="18">
        <f t="shared" si="7"/>
        <v>0.46042157253345029</v>
      </c>
    </row>
    <row r="253" spans="1:6" ht="15" customHeight="1" x14ac:dyDescent="0.25">
      <c r="A253" s="25">
        <v>256</v>
      </c>
      <c r="B253" s="26" t="s">
        <v>508</v>
      </c>
      <c r="C253" s="27" t="s">
        <v>509</v>
      </c>
      <c r="D253" s="25">
        <v>4096</v>
      </c>
      <c r="E253" s="18">
        <f t="shared" si="6"/>
        <v>8.5219600674599688E-2</v>
      </c>
      <c r="F253" s="18">
        <f t="shared" si="7"/>
        <v>3.1748935372003579</v>
      </c>
    </row>
    <row r="254" spans="1:6" ht="15" customHeight="1" x14ac:dyDescent="0.25">
      <c r="A254" s="25">
        <v>257</v>
      </c>
      <c r="B254" s="26" t="s">
        <v>510</v>
      </c>
      <c r="C254" s="27" t="s">
        <v>511</v>
      </c>
      <c r="D254" s="25">
        <v>493</v>
      </c>
      <c r="E254" s="18">
        <f t="shared" si="6"/>
        <v>1.0257144319476965E-2</v>
      </c>
      <c r="F254" s="18">
        <f t="shared" si="7"/>
        <v>0.38213440279291416</v>
      </c>
    </row>
    <row r="255" spans="1:6" ht="15" customHeight="1" x14ac:dyDescent="0.25">
      <c r="A255" s="25">
        <v>258</v>
      </c>
      <c r="B255" s="26" t="s">
        <v>512</v>
      </c>
      <c r="C255" s="27" t="s">
        <v>513</v>
      </c>
      <c r="D255" s="25">
        <v>27</v>
      </c>
      <c r="E255" s="18">
        <f t="shared" si="6"/>
        <v>5.6175029741557412E-4</v>
      </c>
      <c r="F255" s="18">
        <f t="shared" si="7"/>
        <v>2.0928253296975015E-2</v>
      </c>
    </row>
    <row r="256" spans="1:6" ht="15" customHeight="1" x14ac:dyDescent="0.25">
      <c r="A256" s="25">
        <v>259</v>
      </c>
      <c r="B256" s="26" t="s">
        <v>514</v>
      </c>
      <c r="C256" s="27" t="s">
        <v>515</v>
      </c>
      <c r="D256" s="25">
        <v>1319</v>
      </c>
      <c r="E256" s="18">
        <f t="shared" si="6"/>
        <v>2.7442542307079341E-2</v>
      </c>
      <c r="F256" s="18">
        <f t="shared" si="7"/>
        <v>1.0223839295818535</v>
      </c>
    </row>
    <row r="257" spans="1:6" ht="15" customHeight="1" x14ac:dyDescent="0.25">
      <c r="A257" s="25">
        <v>260</v>
      </c>
      <c r="B257" s="26" t="s">
        <v>516</v>
      </c>
      <c r="C257" s="27" t="s">
        <v>517</v>
      </c>
      <c r="D257" s="25">
        <v>2186</v>
      </c>
      <c r="E257" s="18">
        <f t="shared" si="6"/>
        <v>4.5480968524090552E-2</v>
      </c>
      <c r="F257" s="18">
        <f t="shared" si="7"/>
        <v>1.6944133965624957</v>
      </c>
    </row>
    <row r="258" spans="1:6" ht="15" customHeight="1" x14ac:dyDescent="0.25">
      <c r="A258" s="25">
        <v>261</v>
      </c>
      <c r="B258" s="26" t="s">
        <v>518</v>
      </c>
      <c r="C258" s="27" t="s">
        <v>519</v>
      </c>
      <c r="D258" s="25">
        <v>4051</v>
      </c>
      <c r="E258" s="18">
        <f t="shared" si="6"/>
        <v>8.4283350178907063E-2</v>
      </c>
      <c r="F258" s="18">
        <f t="shared" si="7"/>
        <v>3.1400131150387329</v>
      </c>
    </row>
    <row r="259" spans="1:6" ht="15" customHeight="1" x14ac:dyDescent="0.25">
      <c r="A259" s="25">
        <v>262</v>
      </c>
      <c r="B259" s="26" t="s">
        <v>520</v>
      </c>
      <c r="C259" s="27" t="s">
        <v>521</v>
      </c>
      <c r="D259" s="25">
        <v>472</v>
      </c>
      <c r="E259" s="18">
        <f t="shared" si="6"/>
        <v>9.8202274214870735E-3</v>
      </c>
      <c r="F259" s="18">
        <f t="shared" si="7"/>
        <v>0.36585687245082249</v>
      </c>
    </row>
    <row r="260" spans="1:6" ht="15" customHeight="1" x14ac:dyDescent="0.25">
      <c r="A260" s="25">
        <v>263</v>
      </c>
      <c r="B260" s="26" t="s">
        <v>524</v>
      </c>
      <c r="C260" s="27" t="s">
        <v>525</v>
      </c>
      <c r="D260" s="25">
        <v>11554</v>
      </c>
      <c r="E260" s="18">
        <f t="shared" si="6"/>
        <v>0.24038751616072382</v>
      </c>
      <c r="F260" s="18">
        <f t="shared" si="7"/>
        <v>8.9557421701203452</v>
      </c>
    </row>
    <row r="261" spans="1:6" ht="15" customHeight="1" x14ac:dyDescent="0.25">
      <c r="A261" s="25">
        <v>264</v>
      </c>
      <c r="B261" s="26" t="s">
        <v>526</v>
      </c>
      <c r="C261" s="27" t="s">
        <v>527</v>
      </c>
      <c r="D261" s="25">
        <v>4212</v>
      </c>
      <c r="E261" s="18">
        <f t="shared" si="6"/>
        <v>8.7633046396829561E-2</v>
      </c>
      <c r="F261" s="18">
        <f t="shared" si="7"/>
        <v>3.2648075143281026</v>
      </c>
    </row>
    <row r="262" spans="1:6" ht="15" customHeight="1" x14ac:dyDescent="0.25">
      <c r="A262" s="25">
        <v>265</v>
      </c>
      <c r="B262" s="26" t="s">
        <v>528</v>
      </c>
      <c r="C262" s="27" t="s">
        <v>529</v>
      </c>
      <c r="D262" s="25">
        <v>2540</v>
      </c>
      <c r="E262" s="18">
        <f t="shared" si="6"/>
        <v>5.2846139090205857E-2</v>
      </c>
      <c r="F262" s="18">
        <f t="shared" si="7"/>
        <v>1.9688060509006122</v>
      </c>
    </row>
    <row r="263" spans="1:6" ht="15" customHeight="1" x14ac:dyDescent="0.25">
      <c r="A263" s="25">
        <v>266</v>
      </c>
      <c r="B263" s="26" t="s">
        <v>530</v>
      </c>
      <c r="C263" s="27" t="s">
        <v>531</v>
      </c>
      <c r="D263" s="38">
        <v>617</v>
      </c>
      <c r="E263" s="18">
        <f t="shared" si="6"/>
        <v>1.2837034574274417E-2</v>
      </c>
      <c r="F263" s="18">
        <f t="shared" si="7"/>
        <v>0.47824934386050311</v>
      </c>
    </row>
    <row r="264" spans="1:6" ht="15" customHeight="1" x14ac:dyDescent="0.25">
      <c r="A264" s="3" t="s">
        <v>552</v>
      </c>
      <c r="B264" s="6" t="s">
        <v>615</v>
      </c>
      <c r="C264" s="3" t="s">
        <v>553</v>
      </c>
      <c r="D264" s="4">
        <f>SUM(D265:D267)</f>
        <v>533821</v>
      </c>
      <c r="E264" s="24">
        <f>D264/$D$11*100</f>
        <v>11.1064483524696</v>
      </c>
      <c r="F264" s="24">
        <f>(D264/1290122)*1000</f>
        <v>413.77559641646292</v>
      </c>
    </row>
    <row r="265" spans="1:6" ht="15" customHeight="1" x14ac:dyDescent="0.25">
      <c r="A265" s="25">
        <v>267</v>
      </c>
      <c r="B265" s="26" t="s">
        <v>532</v>
      </c>
      <c r="C265" s="27" t="s">
        <v>533</v>
      </c>
      <c r="D265" s="25">
        <v>65742</v>
      </c>
      <c r="E265" s="18">
        <f t="shared" si="6"/>
        <v>1.3677995575072102</v>
      </c>
      <c r="F265" s="18">
        <f t="shared" si="7"/>
        <v>50.957971416656719</v>
      </c>
    </row>
    <row r="266" spans="1:6" ht="15" customHeight="1" x14ac:dyDescent="0.25">
      <c r="A266" s="25">
        <v>268</v>
      </c>
      <c r="B266" s="26" t="s">
        <v>534</v>
      </c>
      <c r="C266" s="27" t="s">
        <v>535</v>
      </c>
      <c r="D266" s="25">
        <v>198904</v>
      </c>
      <c r="E266" s="18">
        <f t="shared" si="6"/>
        <v>4.1383104132276793</v>
      </c>
      <c r="F266" s="18">
        <f t="shared" si="7"/>
        <v>154.17456643635253</v>
      </c>
    </row>
    <row r="267" spans="1:6" ht="15" customHeight="1" x14ac:dyDescent="0.25">
      <c r="A267" s="25">
        <v>270</v>
      </c>
      <c r="B267" s="26" t="s">
        <v>538</v>
      </c>
      <c r="C267" s="27" t="s">
        <v>539</v>
      </c>
      <c r="D267" s="38">
        <v>269175</v>
      </c>
      <c r="E267" s="18">
        <f t="shared" si="6"/>
        <v>5.6003383817347094</v>
      </c>
      <c r="F267" s="18">
        <f t="shared" si="7"/>
        <v>208.64305856345371</v>
      </c>
    </row>
    <row r="268" spans="1:6" ht="15" customHeight="1" x14ac:dyDescent="0.25">
      <c r="A268" s="3" t="s">
        <v>564</v>
      </c>
      <c r="B268" s="6" t="s">
        <v>616</v>
      </c>
      <c r="C268" s="3" t="s">
        <v>565</v>
      </c>
      <c r="D268" s="4">
        <f>SUM(D269:D287)</f>
        <v>135962</v>
      </c>
      <c r="E268" s="24">
        <f>D268/$D$11*100</f>
        <v>2.8287664421191216</v>
      </c>
      <c r="F268" s="24">
        <f>(D268/1290122)*1000</f>
        <v>105.38693239864138</v>
      </c>
    </row>
    <row r="269" spans="1:6" ht="15" customHeight="1" x14ac:dyDescent="0.25">
      <c r="A269" s="25">
        <v>271</v>
      </c>
      <c r="B269" s="26" t="s">
        <v>540</v>
      </c>
      <c r="C269" s="27" t="s">
        <v>541</v>
      </c>
      <c r="D269" s="25">
        <v>695</v>
      </c>
      <c r="E269" s="18">
        <f t="shared" si="6"/>
        <v>1.4459868766808298E-2</v>
      </c>
      <c r="F269" s="18">
        <f t="shared" si="7"/>
        <v>0.53870874227398646</v>
      </c>
    </row>
    <row r="270" spans="1:6" ht="15" customHeight="1" x14ac:dyDescent="0.25">
      <c r="A270" s="25">
        <v>272</v>
      </c>
      <c r="B270" s="26" t="s">
        <v>542</v>
      </c>
      <c r="C270" s="27" t="s">
        <v>543</v>
      </c>
      <c r="D270" s="25">
        <v>189</v>
      </c>
      <c r="E270" s="18">
        <f t="shared" si="6"/>
        <v>3.9322520819090184E-3</v>
      </c>
      <c r="F270" s="18">
        <f t="shared" si="7"/>
        <v>0.14649777307882508</v>
      </c>
    </row>
    <row r="271" spans="1:6" ht="15" customHeight="1" x14ac:dyDescent="0.25">
      <c r="A271" s="25">
        <v>273</v>
      </c>
      <c r="B271" s="26" t="s">
        <v>544</v>
      </c>
      <c r="C271" s="27" t="s">
        <v>545</v>
      </c>
      <c r="D271" s="25">
        <v>207</v>
      </c>
      <c r="E271" s="18">
        <f t="shared" ref="E271:E302" si="8">D271/4806406*100</f>
        <v>4.3067522801860684E-3</v>
      </c>
      <c r="F271" s="18">
        <f t="shared" ref="F271:F302" si="9">D271/1290122*1000</f>
        <v>0.16044994194347512</v>
      </c>
    </row>
    <row r="272" spans="1:6" ht="15" customHeight="1" x14ac:dyDescent="0.25">
      <c r="A272" s="25">
        <v>274</v>
      </c>
      <c r="B272" s="26" t="s">
        <v>546</v>
      </c>
      <c r="C272" s="27" t="s">
        <v>547</v>
      </c>
      <c r="D272" s="25">
        <v>8890</v>
      </c>
      <c r="E272" s="18">
        <f t="shared" si="8"/>
        <v>0.18496148681572053</v>
      </c>
      <c r="F272" s="18">
        <f t="shared" si="9"/>
        <v>6.8908211781521445</v>
      </c>
    </row>
    <row r="273" spans="1:6" ht="15" customHeight="1" x14ac:dyDescent="0.25">
      <c r="A273" s="25">
        <v>275</v>
      </c>
      <c r="B273" s="26" t="s">
        <v>548</v>
      </c>
      <c r="C273" s="27" t="s">
        <v>549</v>
      </c>
      <c r="D273" s="25">
        <v>36</v>
      </c>
      <c r="E273" s="18">
        <f t="shared" si="8"/>
        <v>7.4900039655409879E-4</v>
      </c>
      <c r="F273" s="18">
        <f t="shared" si="9"/>
        <v>2.7904337729300021E-2</v>
      </c>
    </row>
    <row r="274" spans="1:6" ht="15" customHeight="1" x14ac:dyDescent="0.25">
      <c r="A274" s="25">
        <v>276</v>
      </c>
      <c r="B274" s="26" t="s">
        <v>550</v>
      </c>
      <c r="C274" s="27" t="s">
        <v>551</v>
      </c>
      <c r="D274" s="25">
        <v>11012</v>
      </c>
      <c r="E274" s="18">
        <f t="shared" si="8"/>
        <v>0.22911089907927043</v>
      </c>
      <c r="F274" s="18">
        <f t="shared" si="9"/>
        <v>8.5356268631958834</v>
      </c>
    </row>
    <row r="275" spans="1:6" ht="15" customHeight="1" x14ac:dyDescent="0.25">
      <c r="A275" s="25">
        <v>277</v>
      </c>
      <c r="B275" s="26" t="s">
        <v>554</v>
      </c>
      <c r="C275" s="27" t="s">
        <v>555</v>
      </c>
      <c r="D275" s="25">
        <v>733</v>
      </c>
      <c r="E275" s="18">
        <f t="shared" si="8"/>
        <v>1.525048029650429E-2</v>
      </c>
      <c r="F275" s="18">
        <f t="shared" si="9"/>
        <v>0.56816332098824762</v>
      </c>
    </row>
    <row r="276" spans="1:6" ht="15" customHeight="1" x14ac:dyDescent="0.25">
      <c r="A276" s="25">
        <v>278</v>
      </c>
      <c r="B276" s="26" t="s">
        <v>556</v>
      </c>
      <c r="C276" s="27" t="s">
        <v>557</v>
      </c>
      <c r="D276" s="25">
        <v>391</v>
      </c>
      <c r="E276" s="18">
        <f t="shared" si="8"/>
        <v>8.1349765292403516E-3</v>
      </c>
      <c r="F276" s="18">
        <f t="shared" si="9"/>
        <v>0.30307211255989741</v>
      </c>
    </row>
    <row r="277" spans="1:6" ht="15" customHeight="1" x14ac:dyDescent="0.25">
      <c r="A277" s="25">
        <v>279</v>
      </c>
      <c r="B277" s="26" t="s">
        <v>558</v>
      </c>
      <c r="C277" s="27" t="s">
        <v>559</v>
      </c>
      <c r="D277" s="25">
        <v>132</v>
      </c>
      <c r="E277" s="18">
        <f t="shared" si="8"/>
        <v>2.7463347873650291E-3</v>
      </c>
      <c r="F277" s="18">
        <f t="shared" si="9"/>
        <v>0.1023159050074334</v>
      </c>
    </row>
    <row r="278" spans="1:6" ht="15" customHeight="1" x14ac:dyDescent="0.25">
      <c r="A278" s="25">
        <v>280</v>
      </c>
      <c r="B278" s="26" t="s">
        <v>560</v>
      </c>
      <c r="C278" s="27" t="s">
        <v>561</v>
      </c>
      <c r="D278" s="25">
        <v>800</v>
      </c>
      <c r="E278" s="18">
        <f t="shared" si="8"/>
        <v>1.6644453256757751E-2</v>
      </c>
      <c r="F278" s="18">
        <f t="shared" si="9"/>
        <v>0.62009639398444494</v>
      </c>
    </row>
    <row r="279" spans="1:6" ht="15" customHeight="1" x14ac:dyDescent="0.25">
      <c r="A279" s="25">
        <v>281</v>
      </c>
      <c r="B279" s="26" t="s">
        <v>562</v>
      </c>
      <c r="C279" s="27" t="s">
        <v>563</v>
      </c>
      <c r="D279" s="25">
        <v>98955</v>
      </c>
      <c r="E279" s="18">
        <f t="shared" si="8"/>
        <v>2.058814840028079</v>
      </c>
      <c r="F279" s="18">
        <f t="shared" si="9"/>
        <v>76.70204833341343</v>
      </c>
    </row>
    <row r="280" spans="1:6" ht="15" customHeight="1" x14ac:dyDescent="0.25">
      <c r="A280" s="25">
        <v>282</v>
      </c>
      <c r="B280" s="26" t="s">
        <v>566</v>
      </c>
      <c r="C280" s="27" t="s">
        <v>567</v>
      </c>
      <c r="D280" s="25">
        <v>2509</v>
      </c>
      <c r="E280" s="18">
        <f t="shared" si="8"/>
        <v>5.2201166526506498E-2</v>
      </c>
      <c r="F280" s="18">
        <f t="shared" si="9"/>
        <v>1.9447773156337154</v>
      </c>
    </row>
    <row r="281" spans="1:6" ht="15" customHeight="1" x14ac:dyDescent="0.25">
      <c r="A281" s="25">
        <v>283</v>
      </c>
      <c r="B281" s="26" t="s">
        <v>568</v>
      </c>
      <c r="C281" s="27" t="s">
        <v>569</v>
      </c>
      <c r="D281" s="25">
        <v>4012</v>
      </c>
      <c r="E281" s="18">
        <f t="shared" si="8"/>
        <v>8.3471933082640129E-2</v>
      </c>
      <c r="F281" s="18">
        <f t="shared" si="9"/>
        <v>3.1097834158319908</v>
      </c>
    </row>
    <row r="282" spans="1:6" ht="15" customHeight="1" x14ac:dyDescent="0.25">
      <c r="A282" s="25">
        <v>284</v>
      </c>
      <c r="B282" s="26" t="s">
        <v>570</v>
      </c>
      <c r="C282" s="27" t="s">
        <v>571</v>
      </c>
      <c r="D282" s="25">
        <v>213</v>
      </c>
      <c r="E282" s="18">
        <f t="shared" si="8"/>
        <v>4.4315856796117515E-3</v>
      </c>
      <c r="F282" s="18">
        <f t="shared" si="9"/>
        <v>0.16510066489835845</v>
      </c>
    </row>
    <row r="283" spans="1:6" ht="15" customHeight="1" x14ac:dyDescent="0.25">
      <c r="A283" s="25">
        <v>285</v>
      </c>
      <c r="B283" s="26" t="s">
        <v>572</v>
      </c>
      <c r="C283" s="27" t="s">
        <v>573</v>
      </c>
      <c r="D283" s="25">
        <v>663</v>
      </c>
      <c r="E283" s="18">
        <f t="shared" si="8"/>
        <v>1.3794090636537987E-2</v>
      </c>
      <c r="F283" s="18">
        <f t="shared" si="9"/>
        <v>0.51390488651460875</v>
      </c>
    </row>
    <row r="284" spans="1:6" ht="15" customHeight="1" x14ac:dyDescent="0.25">
      <c r="A284" s="25">
        <v>286</v>
      </c>
      <c r="B284" s="26" t="s">
        <v>574</v>
      </c>
      <c r="C284" s="27" t="s">
        <v>575</v>
      </c>
      <c r="D284" s="25">
        <v>302</v>
      </c>
      <c r="E284" s="18">
        <f t="shared" si="8"/>
        <v>6.2832811044260519E-3</v>
      </c>
      <c r="F284" s="18">
        <f t="shared" si="9"/>
        <v>0.23408638872912796</v>
      </c>
    </row>
    <row r="285" spans="1:6" ht="15" customHeight="1" x14ac:dyDescent="0.25">
      <c r="A285" s="25">
        <v>287</v>
      </c>
      <c r="B285" s="26" t="s">
        <v>576</v>
      </c>
      <c r="C285" s="27" t="s">
        <v>577</v>
      </c>
      <c r="D285" s="25">
        <v>5252</v>
      </c>
      <c r="E285" s="18">
        <f t="shared" si="8"/>
        <v>0.10927083563061464</v>
      </c>
      <c r="F285" s="18">
        <f t="shared" si="9"/>
        <v>4.0709328265078808</v>
      </c>
    </row>
    <row r="286" spans="1:6" ht="15" customHeight="1" x14ac:dyDescent="0.25">
      <c r="A286" s="25">
        <v>288</v>
      </c>
      <c r="B286" s="26" t="s">
        <v>578</v>
      </c>
      <c r="C286" s="27" t="s">
        <v>579</v>
      </c>
      <c r="D286" s="25">
        <v>423</v>
      </c>
      <c r="E286" s="18">
        <f t="shared" si="8"/>
        <v>8.8007546595106623E-3</v>
      </c>
      <c r="F286" s="18">
        <f t="shared" si="9"/>
        <v>0.32787596831927523</v>
      </c>
    </row>
    <row r="287" spans="1:6" ht="15" customHeight="1" x14ac:dyDescent="0.25">
      <c r="A287" s="25">
        <v>289</v>
      </c>
      <c r="B287" s="26" t="s">
        <v>580</v>
      </c>
      <c r="C287" s="27" t="s">
        <v>581</v>
      </c>
      <c r="D287" s="38">
        <v>548</v>
      </c>
      <c r="E287" s="18">
        <f t="shared" si="8"/>
        <v>1.1401450480879061E-2</v>
      </c>
      <c r="F287" s="18">
        <f t="shared" si="9"/>
        <v>0.42476602987934475</v>
      </c>
    </row>
    <row r="288" spans="1:6" ht="15" customHeight="1" x14ac:dyDescent="0.25">
      <c r="A288" s="3" t="s">
        <v>601</v>
      </c>
      <c r="B288" s="6" t="s">
        <v>617</v>
      </c>
      <c r="C288" s="3" t="s">
        <v>602</v>
      </c>
      <c r="D288" s="4">
        <f>SUM(D289:D297)</f>
        <v>1006521</v>
      </c>
      <c r="E288" s="24">
        <f>D288/$D$11*100</f>
        <v>20.941239670556335</v>
      </c>
      <c r="F288" s="24">
        <f>(D288/1290122)*1000</f>
        <v>780.17505321202191</v>
      </c>
    </row>
    <row r="289" spans="1:7" ht="15" customHeight="1" x14ac:dyDescent="0.25">
      <c r="A289" s="25">
        <v>290</v>
      </c>
      <c r="B289" s="26" t="s">
        <v>582</v>
      </c>
      <c r="C289" s="27" t="s">
        <v>583</v>
      </c>
      <c r="D289" s="25">
        <v>649603</v>
      </c>
      <c r="E289" s="18">
        <f t="shared" si="8"/>
        <v>13.515358461187008</v>
      </c>
      <c r="F289" s="18">
        <f t="shared" si="9"/>
        <v>503.52059727684673</v>
      </c>
    </row>
    <row r="290" spans="1:7" ht="15" customHeight="1" x14ac:dyDescent="0.25">
      <c r="A290" s="25">
        <v>291</v>
      </c>
      <c r="B290" s="26" t="s">
        <v>584</v>
      </c>
      <c r="C290" s="27" t="s">
        <v>585</v>
      </c>
      <c r="D290" s="25">
        <v>13</v>
      </c>
      <c r="E290" s="18">
        <f t="shared" si="8"/>
        <v>2.7047236542231351E-4</v>
      </c>
      <c r="F290" s="18">
        <f t="shared" si="9"/>
        <v>1.0076566402247229E-2</v>
      </c>
    </row>
    <row r="291" spans="1:7" ht="15" customHeight="1" x14ac:dyDescent="0.25">
      <c r="A291" s="25">
        <v>292</v>
      </c>
      <c r="B291" s="26" t="s">
        <v>586</v>
      </c>
      <c r="C291" s="27" t="s">
        <v>587</v>
      </c>
      <c r="D291" s="25">
        <v>187503</v>
      </c>
      <c r="E291" s="18">
        <f t="shared" si="8"/>
        <v>3.9011061487523113</v>
      </c>
      <c r="F291" s="18">
        <f t="shared" si="9"/>
        <v>145.3374177015817</v>
      </c>
    </row>
    <row r="292" spans="1:7" ht="15" customHeight="1" x14ac:dyDescent="0.25">
      <c r="A292" s="25">
        <v>293</v>
      </c>
      <c r="B292" s="26" t="s">
        <v>588</v>
      </c>
      <c r="C292" s="27" t="s">
        <v>589</v>
      </c>
      <c r="D292" s="25">
        <v>164</v>
      </c>
      <c r="E292" s="18">
        <f t="shared" si="8"/>
        <v>3.4121129176353394E-3</v>
      </c>
      <c r="F292" s="18">
        <f t="shared" si="9"/>
        <v>0.1271197607668112</v>
      </c>
    </row>
    <row r="293" spans="1:7" ht="15" customHeight="1" x14ac:dyDescent="0.25">
      <c r="A293" s="25">
        <v>294</v>
      </c>
      <c r="B293" s="26" t="s">
        <v>590</v>
      </c>
      <c r="C293" s="27" t="s">
        <v>591</v>
      </c>
      <c r="D293" s="25">
        <v>234</v>
      </c>
      <c r="E293" s="18">
        <f t="shared" si="8"/>
        <v>4.8685025776016421E-3</v>
      </c>
      <c r="F293" s="18">
        <f t="shared" si="9"/>
        <v>0.18137819524045012</v>
      </c>
    </row>
    <row r="294" spans="1:7" ht="15" customHeight="1" x14ac:dyDescent="0.25">
      <c r="A294" s="25">
        <v>295</v>
      </c>
      <c r="B294" s="26" t="s">
        <v>592</v>
      </c>
      <c r="C294" s="27" t="s">
        <v>593</v>
      </c>
      <c r="D294" s="25">
        <v>11335</v>
      </c>
      <c r="E294" s="18">
        <f t="shared" si="8"/>
        <v>0.23583109708168642</v>
      </c>
      <c r="F294" s="18">
        <f t="shared" si="9"/>
        <v>8.7859907822671044</v>
      </c>
    </row>
    <row r="295" spans="1:7" ht="15" customHeight="1" x14ac:dyDescent="0.25">
      <c r="A295" s="25">
        <v>296</v>
      </c>
      <c r="B295" s="26" t="s">
        <v>594</v>
      </c>
      <c r="C295" s="27" t="s">
        <v>595</v>
      </c>
      <c r="D295" s="25">
        <v>6</v>
      </c>
      <c r="E295" s="18">
        <f t="shared" si="8"/>
        <v>1.2483339942568315E-4</v>
      </c>
      <c r="F295" s="18">
        <f t="shared" si="9"/>
        <v>4.6507229548833368E-3</v>
      </c>
    </row>
    <row r="296" spans="1:7" ht="15" customHeight="1" x14ac:dyDescent="0.25">
      <c r="A296" s="25">
        <v>297</v>
      </c>
      <c r="B296" s="26" t="s">
        <v>596</v>
      </c>
      <c r="C296" s="27" t="s">
        <v>597</v>
      </c>
      <c r="D296" s="25">
        <v>8239</v>
      </c>
      <c r="E296" s="18">
        <f t="shared" si="8"/>
        <v>0.17141706297803391</v>
      </c>
      <c r="F296" s="18">
        <f t="shared" si="9"/>
        <v>6.3862177375473017</v>
      </c>
    </row>
    <row r="297" spans="1:7" ht="15" customHeight="1" x14ac:dyDescent="0.25">
      <c r="A297" s="25">
        <v>298</v>
      </c>
      <c r="B297" s="26" t="s">
        <v>598</v>
      </c>
      <c r="C297" s="27" t="s">
        <v>599</v>
      </c>
      <c r="D297" s="38">
        <v>149424</v>
      </c>
      <c r="E297" s="18">
        <f t="shared" si="8"/>
        <v>3.108850979297213</v>
      </c>
      <c r="F297" s="18">
        <f t="shared" si="9"/>
        <v>115.82160446841462</v>
      </c>
    </row>
    <row r="298" spans="1:7" ht="15" customHeight="1" x14ac:dyDescent="0.25">
      <c r="A298" s="3" t="s">
        <v>620</v>
      </c>
      <c r="B298" s="6" t="s">
        <v>618</v>
      </c>
      <c r="C298" s="3" t="s">
        <v>603</v>
      </c>
      <c r="D298" s="4">
        <f>SUM(D299:D302)</f>
        <v>7823</v>
      </c>
      <c r="E298" s="24">
        <f>D298/$D$11*100</f>
        <v>0.16276194728451987</v>
      </c>
      <c r="F298" s="24">
        <f>(D298/1290122)*1000</f>
        <v>6.0637676126753908</v>
      </c>
    </row>
    <row r="299" spans="1:7" ht="15" customHeight="1" x14ac:dyDescent="0.25">
      <c r="A299" s="38">
        <v>901</v>
      </c>
      <c r="B299" s="74" t="s">
        <v>787</v>
      </c>
      <c r="C299" s="59" t="s">
        <v>772</v>
      </c>
      <c r="D299" s="38">
        <v>4</v>
      </c>
      <c r="E299" s="61">
        <f t="shared" si="8"/>
        <v>8.3222266283788758E-5</v>
      </c>
      <c r="F299" s="61">
        <f t="shared" si="9"/>
        <v>3.1004819699222246E-3</v>
      </c>
      <c r="G299" s="14"/>
    </row>
    <row r="300" spans="1:7" ht="15" customHeight="1" x14ac:dyDescent="0.25">
      <c r="A300" s="25">
        <v>902</v>
      </c>
      <c r="B300" s="58" t="s">
        <v>786</v>
      </c>
      <c r="C300" s="27" t="s">
        <v>600</v>
      </c>
      <c r="D300" s="45">
        <v>7794</v>
      </c>
      <c r="E300" s="61">
        <f t="shared" si="8"/>
        <v>0.16215858585396239</v>
      </c>
      <c r="F300" s="61">
        <f t="shared" si="9"/>
        <v>6.0412891183934541</v>
      </c>
      <c r="G300" s="14"/>
    </row>
    <row r="301" spans="1:7" ht="15" customHeight="1" x14ac:dyDescent="0.25">
      <c r="A301" s="25">
        <v>904</v>
      </c>
      <c r="B301" s="75" t="s">
        <v>785</v>
      </c>
      <c r="C301" s="27" t="s">
        <v>773</v>
      </c>
      <c r="D301" s="45">
        <v>23</v>
      </c>
      <c r="E301" s="61">
        <f t="shared" si="8"/>
        <v>4.7852803113178534E-4</v>
      </c>
      <c r="F301" s="61">
        <f t="shared" si="9"/>
        <v>1.782777132705279E-2</v>
      </c>
    </row>
    <row r="302" spans="1:7" ht="15" customHeight="1" x14ac:dyDescent="0.25">
      <c r="A302" s="25">
        <v>905</v>
      </c>
      <c r="B302" s="75" t="s">
        <v>784</v>
      </c>
      <c r="C302" s="27" t="s">
        <v>774</v>
      </c>
      <c r="D302" s="45">
        <v>2</v>
      </c>
      <c r="E302" s="61">
        <f t="shared" si="8"/>
        <v>4.1611133141894379E-5</v>
      </c>
      <c r="F302" s="61">
        <f t="shared" si="9"/>
        <v>1.5502409849611123E-3</v>
      </c>
    </row>
    <row r="303" spans="1:7" ht="20.100000000000001" customHeight="1" x14ac:dyDescent="0.25">
      <c r="A303" s="109"/>
      <c r="B303" s="109" t="s">
        <v>653</v>
      </c>
      <c r="C303" s="112"/>
      <c r="D303" s="116">
        <f>D304+D335+D367+D372+D384+D393+D402+D413+D417+D438++D454+D472+D475+D487+D509++D514+D524+D538+D542+D562+D571</f>
        <v>2527767</v>
      </c>
      <c r="E303" s="116">
        <f>E304+E335+E367+E372+E384+E393+E402+E413+E417+E438++E454+E472+E475+E487+E509++E514+E524+E538+E542+E562+E571</f>
        <v>99.999999999999986</v>
      </c>
      <c r="F303" s="113">
        <f>D303/1290122*1000</f>
        <v>1959.3240019160978</v>
      </c>
    </row>
    <row r="304" spans="1:7" ht="15" customHeight="1" x14ac:dyDescent="0.25">
      <c r="A304" s="17" t="s">
        <v>0</v>
      </c>
      <c r="B304" s="6" t="s">
        <v>671</v>
      </c>
      <c r="C304" s="3" t="s">
        <v>1</v>
      </c>
      <c r="D304" s="41">
        <f>SUM(D305:D334)</f>
        <v>244885</v>
      </c>
      <c r="E304" s="24">
        <f>SUM(E305:E334)</f>
        <v>9.6877995479804895</v>
      </c>
      <c r="F304" s="24">
        <f>D304/1290122*1000</f>
        <v>189.81538180110095</v>
      </c>
    </row>
    <row r="305" spans="1:6" ht="15" customHeight="1" x14ac:dyDescent="0.25">
      <c r="A305" s="14">
        <v>4</v>
      </c>
      <c r="B305" s="63" t="s">
        <v>4</v>
      </c>
      <c r="C305" s="63" t="s">
        <v>5</v>
      </c>
      <c r="D305" s="42">
        <v>7</v>
      </c>
      <c r="E305" s="61">
        <f>D305/2527767*100</f>
        <v>2.7692425765507659E-4</v>
      </c>
      <c r="F305" s="35">
        <f t="shared" ref="F305:F369" si="10">D305/1290122*1000</f>
        <v>5.4258434473638921E-3</v>
      </c>
    </row>
    <row r="306" spans="1:6" ht="15" customHeight="1" x14ac:dyDescent="0.25">
      <c r="A306" s="14">
        <v>5</v>
      </c>
      <c r="B306" s="34" t="s">
        <v>6</v>
      </c>
      <c r="C306" s="34" t="s">
        <v>7</v>
      </c>
      <c r="D306" s="42">
        <v>26924</v>
      </c>
      <c r="E306" s="61">
        <f t="shared" ref="E306:E369" si="11">D306/2527767*100</f>
        <v>1.0651298161578975</v>
      </c>
      <c r="F306" s="35">
        <f t="shared" si="10"/>
        <v>20.869344139546495</v>
      </c>
    </row>
    <row r="307" spans="1:6" ht="15" customHeight="1" x14ac:dyDescent="0.25">
      <c r="A307" s="14">
        <v>6</v>
      </c>
      <c r="B307" s="34" t="s">
        <v>8</v>
      </c>
      <c r="C307" s="34" t="s">
        <v>621</v>
      </c>
      <c r="D307" s="42">
        <v>38362</v>
      </c>
      <c r="E307" s="61">
        <f t="shared" si="11"/>
        <v>1.5176240531662926</v>
      </c>
      <c r="F307" s="35">
        <f t="shared" si="10"/>
        <v>29.735172332539094</v>
      </c>
    </row>
    <row r="308" spans="1:6" ht="15" customHeight="1" x14ac:dyDescent="0.25">
      <c r="A308" s="14">
        <v>7</v>
      </c>
      <c r="B308" s="34" t="s">
        <v>10</v>
      </c>
      <c r="C308" s="34" t="s">
        <v>11</v>
      </c>
      <c r="D308" s="42">
        <v>13</v>
      </c>
      <c r="E308" s="61">
        <f t="shared" si="11"/>
        <v>5.1428790707371366E-4</v>
      </c>
      <c r="F308" s="35">
        <f t="shared" si="10"/>
        <v>1.0076566402247229E-2</v>
      </c>
    </row>
    <row r="309" spans="1:6" ht="15" customHeight="1" x14ac:dyDescent="0.25">
      <c r="A309" s="14">
        <v>15</v>
      </c>
      <c r="B309" s="34" t="s">
        <v>779</v>
      </c>
      <c r="C309" s="34" t="s">
        <v>769</v>
      </c>
      <c r="D309" s="42">
        <v>668</v>
      </c>
      <c r="E309" s="61">
        <f t="shared" si="11"/>
        <v>2.6426486301941596E-2</v>
      </c>
      <c r="F309" s="35">
        <f t="shared" si="10"/>
        <v>0.51778048897701145</v>
      </c>
    </row>
    <row r="310" spans="1:6" ht="15" customHeight="1" x14ac:dyDescent="0.25">
      <c r="A310" s="14">
        <v>16</v>
      </c>
      <c r="B310" s="34" t="s">
        <v>16</v>
      </c>
      <c r="C310" s="34" t="s">
        <v>17</v>
      </c>
      <c r="D310" s="42">
        <v>2</v>
      </c>
      <c r="E310" s="61">
        <f t="shared" si="11"/>
        <v>7.9121216472879027E-5</v>
      </c>
      <c r="F310" s="35">
        <f t="shared" si="10"/>
        <v>1.5502409849611123E-3</v>
      </c>
    </row>
    <row r="311" spans="1:6" ht="15" customHeight="1" x14ac:dyDescent="0.25">
      <c r="A311" s="14">
        <v>17</v>
      </c>
      <c r="B311" s="34" t="s">
        <v>18</v>
      </c>
      <c r="C311" s="34" t="s">
        <v>19</v>
      </c>
      <c r="D311" s="42">
        <v>32</v>
      </c>
      <c r="E311" s="61">
        <f t="shared" si="11"/>
        <v>1.2659394635660644E-3</v>
      </c>
      <c r="F311" s="35">
        <f t="shared" si="10"/>
        <v>2.4803855759377796E-2</v>
      </c>
    </row>
    <row r="312" spans="1:6" ht="15" customHeight="1" x14ac:dyDescent="0.25">
      <c r="A312" s="14">
        <v>18</v>
      </c>
      <c r="B312" s="34" t="s">
        <v>20</v>
      </c>
      <c r="C312" s="34" t="s">
        <v>21</v>
      </c>
      <c r="D312" s="42">
        <v>2743</v>
      </c>
      <c r="E312" s="61">
        <f t="shared" si="11"/>
        <v>0.10851474839255358</v>
      </c>
      <c r="F312" s="35">
        <f t="shared" si="10"/>
        <v>2.1261555108741654</v>
      </c>
    </row>
    <row r="313" spans="1:6" ht="15" customHeight="1" x14ac:dyDescent="0.25">
      <c r="A313" s="14">
        <v>19</v>
      </c>
      <c r="B313" s="34" t="s">
        <v>780</v>
      </c>
      <c r="C313" s="34" t="s">
        <v>770</v>
      </c>
      <c r="D313" s="42">
        <v>4</v>
      </c>
      <c r="E313" s="61">
        <f t="shared" si="11"/>
        <v>1.5824243294575805E-4</v>
      </c>
      <c r="F313" s="35">
        <f t="shared" si="10"/>
        <v>3.1004819699222246E-3</v>
      </c>
    </row>
    <row r="314" spans="1:6" ht="15" customHeight="1" x14ac:dyDescent="0.25">
      <c r="A314" s="14">
        <v>23</v>
      </c>
      <c r="B314" s="34" t="s">
        <v>28</v>
      </c>
      <c r="C314" s="34" t="s">
        <v>622</v>
      </c>
      <c r="D314" s="42">
        <v>1</v>
      </c>
      <c r="E314" s="61">
        <f t="shared" si="11"/>
        <v>3.9560608236439514E-5</v>
      </c>
      <c r="F314" s="35">
        <f t="shared" si="10"/>
        <v>7.7512049248055614E-4</v>
      </c>
    </row>
    <row r="315" spans="1:6" ht="15" customHeight="1" x14ac:dyDescent="0.25">
      <c r="A315" s="14">
        <v>24</v>
      </c>
      <c r="B315" s="34" t="s">
        <v>30</v>
      </c>
      <c r="C315" s="34" t="s">
        <v>31</v>
      </c>
      <c r="D315" s="42">
        <v>20</v>
      </c>
      <c r="E315" s="61">
        <f t="shared" si="11"/>
        <v>7.912121647287903E-4</v>
      </c>
      <c r="F315" s="35">
        <f t="shared" si="10"/>
        <v>1.5502409849611123E-2</v>
      </c>
    </row>
    <row r="316" spans="1:6" ht="15" customHeight="1" x14ac:dyDescent="0.25">
      <c r="A316" s="14">
        <v>25</v>
      </c>
      <c r="B316" s="34" t="s">
        <v>32</v>
      </c>
      <c r="C316" s="34" t="s">
        <v>33</v>
      </c>
      <c r="D316" s="42">
        <v>8</v>
      </c>
      <c r="E316" s="61">
        <f t="shared" si="11"/>
        <v>3.1648486589151611E-4</v>
      </c>
      <c r="F316" s="35">
        <f t="shared" si="10"/>
        <v>6.2009639398444491E-3</v>
      </c>
    </row>
    <row r="317" spans="1:6" ht="15" customHeight="1" x14ac:dyDescent="0.25">
      <c r="A317" s="14">
        <v>30</v>
      </c>
      <c r="B317" s="34" t="s">
        <v>36</v>
      </c>
      <c r="C317" s="34" t="s">
        <v>37</v>
      </c>
      <c r="D317" s="42">
        <v>9</v>
      </c>
      <c r="E317" s="61">
        <f t="shared" si="11"/>
        <v>3.5604547412795563E-4</v>
      </c>
      <c r="F317" s="35">
        <f t="shared" si="10"/>
        <v>6.9760844323250052E-3</v>
      </c>
    </row>
    <row r="318" spans="1:6" ht="15" customHeight="1" x14ac:dyDescent="0.25">
      <c r="A318" s="14">
        <v>32</v>
      </c>
      <c r="B318" s="34" t="s">
        <v>38</v>
      </c>
      <c r="C318" s="34" t="s">
        <v>39</v>
      </c>
      <c r="D318" s="42">
        <v>26</v>
      </c>
      <c r="E318" s="61">
        <f t="shared" si="11"/>
        <v>1.0285758141474273E-3</v>
      </c>
      <c r="F318" s="35">
        <f t="shared" si="10"/>
        <v>2.0153132804494458E-2</v>
      </c>
    </row>
    <row r="319" spans="1:6" ht="15" customHeight="1" x14ac:dyDescent="0.25">
      <c r="A319" s="14">
        <v>33</v>
      </c>
      <c r="B319" s="34" t="s">
        <v>40</v>
      </c>
      <c r="C319" s="34" t="s">
        <v>41</v>
      </c>
      <c r="D319" s="42">
        <v>1232</v>
      </c>
      <c r="E319" s="61">
        <f t="shared" si="11"/>
        <v>4.8738669347293484E-2</v>
      </c>
      <c r="F319" s="35">
        <f t="shared" si="10"/>
        <v>0.95494844673604518</v>
      </c>
    </row>
    <row r="320" spans="1:6" ht="15" customHeight="1" x14ac:dyDescent="0.25">
      <c r="A320" s="14">
        <v>34</v>
      </c>
      <c r="B320" s="34" t="s">
        <v>42</v>
      </c>
      <c r="C320" s="34" t="s">
        <v>43</v>
      </c>
      <c r="D320" s="42">
        <v>27207</v>
      </c>
      <c r="E320" s="61">
        <f t="shared" si="11"/>
        <v>1.0763254682888099</v>
      </c>
      <c r="F320" s="35">
        <f t="shared" si="10"/>
        <v>21.088703238918491</v>
      </c>
    </row>
    <row r="321" spans="1:7" ht="15" customHeight="1" x14ac:dyDescent="0.25">
      <c r="A321" s="14">
        <v>35</v>
      </c>
      <c r="B321" s="34" t="s">
        <v>44</v>
      </c>
      <c r="C321" s="34" t="s">
        <v>45</v>
      </c>
      <c r="D321" s="42">
        <v>448</v>
      </c>
      <c r="E321" s="61">
        <f t="shared" si="11"/>
        <v>1.7723152489924902E-2</v>
      </c>
      <c r="F321" s="35">
        <f t="shared" si="10"/>
        <v>0.34725398063128909</v>
      </c>
    </row>
    <row r="322" spans="1:7" ht="15" customHeight="1" x14ac:dyDescent="0.25">
      <c r="A322" s="14">
        <v>36</v>
      </c>
      <c r="B322" s="34" t="s">
        <v>46</v>
      </c>
      <c r="C322" s="34" t="s">
        <v>47</v>
      </c>
      <c r="D322" s="42">
        <v>1</v>
      </c>
      <c r="E322" s="61">
        <f t="shared" si="11"/>
        <v>3.9560608236439514E-5</v>
      </c>
      <c r="F322" s="35">
        <f t="shared" si="10"/>
        <v>7.7512049248055614E-4</v>
      </c>
    </row>
    <row r="323" spans="1:7" ht="15" customHeight="1" x14ac:dyDescent="0.25">
      <c r="A323" s="14">
        <v>38</v>
      </c>
      <c r="B323" s="34" t="s">
        <v>50</v>
      </c>
      <c r="C323" s="34" t="s">
        <v>51</v>
      </c>
      <c r="D323" s="42">
        <v>14</v>
      </c>
      <c r="E323" s="61">
        <f t="shared" si="11"/>
        <v>5.5384851531015318E-4</v>
      </c>
      <c r="F323" s="35">
        <f t="shared" si="10"/>
        <v>1.0851686894727784E-2</v>
      </c>
    </row>
    <row r="324" spans="1:7" ht="15" customHeight="1" x14ac:dyDescent="0.25">
      <c r="A324" s="14">
        <v>39</v>
      </c>
      <c r="B324" s="34" t="s">
        <v>52</v>
      </c>
      <c r="C324" s="34" t="s">
        <v>53</v>
      </c>
      <c r="D324" s="42">
        <v>1</v>
      </c>
      <c r="E324" s="61">
        <f t="shared" si="11"/>
        <v>3.9560608236439514E-5</v>
      </c>
      <c r="F324" s="35">
        <f t="shared" si="10"/>
        <v>7.7512049248055614E-4</v>
      </c>
    </row>
    <row r="325" spans="1:7" ht="15" customHeight="1" x14ac:dyDescent="0.25">
      <c r="A325" s="14">
        <v>40</v>
      </c>
      <c r="B325" s="34" t="s">
        <v>54</v>
      </c>
      <c r="C325" s="34" t="s">
        <v>55</v>
      </c>
      <c r="D325" s="42">
        <v>1122</v>
      </c>
      <c r="E325" s="61">
        <f t="shared" si="11"/>
        <v>4.4387002441285135E-2</v>
      </c>
      <c r="F325" s="35">
        <f t="shared" si="10"/>
        <v>0.869685192563184</v>
      </c>
    </row>
    <row r="326" spans="1:7" ht="15" customHeight="1" x14ac:dyDescent="0.25">
      <c r="A326" s="14">
        <v>41</v>
      </c>
      <c r="B326" s="34" t="s">
        <v>56</v>
      </c>
      <c r="C326" s="34" t="s">
        <v>57</v>
      </c>
      <c r="D326" s="42">
        <v>137205</v>
      </c>
      <c r="E326" s="61">
        <f t="shared" si="11"/>
        <v>5.4279132530806837</v>
      </c>
      <c r="F326" s="35">
        <f t="shared" si="10"/>
        <v>106.35040717079471</v>
      </c>
    </row>
    <row r="327" spans="1:7" ht="15" customHeight="1" x14ac:dyDescent="0.25">
      <c r="A327" s="14">
        <v>42</v>
      </c>
      <c r="B327" s="34" t="s">
        <v>58</v>
      </c>
      <c r="C327" s="34" t="s">
        <v>59</v>
      </c>
      <c r="D327" s="42">
        <v>3875</v>
      </c>
      <c r="E327" s="61">
        <f t="shared" si="11"/>
        <v>0.15329735691620311</v>
      </c>
      <c r="F327" s="35">
        <f t="shared" si="10"/>
        <v>3.0035919083621549</v>
      </c>
    </row>
    <row r="328" spans="1:7" ht="15" customHeight="1" x14ac:dyDescent="0.25">
      <c r="A328" s="14">
        <v>43</v>
      </c>
      <c r="B328" s="34" t="s">
        <v>60</v>
      </c>
      <c r="C328" s="34" t="s">
        <v>61</v>
      </c>
      <c r="D328" s="43">
        <v>1</v>
      </c>
      <c r="E328" s="61">
        <f t="shared" si="11"/>
        <v>3.9560608236439514E-5</v>
      </c>
      <c r="F328" s="35">
        <f t="shared" si="10"/>
        <v>7.7512049248055614E-4</v>
      </c>
      <c r="G328" s="14"/>
    </row>
    <row r="329" spans="1:7" ht="15" customHeight="1" x14ac:dyDescent="0.25">
      <c r="A329" s="14">
        <v>47</v>
      </c>
      <c r="B329" s="34" t="s">
        <v>68</v>
      </c>
      <c r="C329" s="34" t="s">
        <v>69</v>
      </c>
      <c r="D329" s="43">
        <v>1</v>
      </c>
      <c r="E329" s="61">
        <f t="shared" si="11"/>
        <v>3.9560608236439514E-5</v>
      </c>
      <c r="F329" s="35">
        <f t="shared" si="10"/>
        <v>7.7512049248055614E-4</v>
      </c>
      <c r="G329" s="14"/>
    </row>
    <row r="330" spans="1:7" ht="15" customHeight="1" x14ac:dyDescent="0.25">
      <c r="A330" s="14">
        <v>48</v>
      </c>
      <c r="B330" s="64" t="s">
        <v>70</v>
      </c>
      <c r="C330" s="64" t="s">
        <v>71</v>
      </c>
      <c r="D330" s="43">
        <v>34</v>
      </c>
      <c r="E330" s="61">
        <f t="shared" si="11"/>
        <v>1.3450606800389435E-3</v>
      </c>
      <c r="F330" s="35">
        <f t="shared" si="10"/>
        <v>2.6354096744338907E-2</v>
      </c>
      <c r="G330" s="14"/>
    </row>
    <row r="331" spans="1:7" ht="15" customHeight="1" x14ac:dyDescent="0.25">
      <c r="A331" s="14">
        <v>50</v>
      </c>
      <c r="B331" s="64" t="s">
        <v>72</v>
      </c>
      <c r="C331" s="64" t="s">
        <v>73</v>
      </c>
      <c r="D331" s="43">
        <v>1</v>
      </c>
      <c r="E331" s="61">
        <f t="shared" si="11"/>
        <v>3.9560608236439514E-5</v>
      </c>
      <c r="F331" s="35">
        <f t="shared" si="10"/>
        <v>7.7512049248055614E-4</v>
      </c>
      <c r="G331" s="14"/>
    </row>
    <row r="332" spans="1:7" ht="15" customHeight="1" x14ac:dyDescent="0.25">
      <c r="A332" s="14">
        <v>53</v>
      </c>
      <c r="B332" s="34" t="s">
        <v>76</v>
      </c>
      <c r="C332" s="34" t="s">
        <v>77</v>
      </c>
      <c r="D332" s="42">
        <v>2274</v>
      </c>
      <c r="E332" s="61">
        <f t="shared" si="11"/>
        <v>8.9960823129663456E-2</v>
      </c>
      <c r="F332" s="35">
        <f t="shared" si="10"/>
        <v>1.7626239999007847</v>
      </c>
      <c r="G332" s="14"/>
    </row>
    <row r="333" spans="1:7" ht="15" customHeight="1" x14ac:dyDescent="0.25">
      <c r="A333" s="14">
        <v>54</v>
      </c>
      <c r="B333" s="34" t="s">
        <v>78</v>
      </c>
      <c r="C333" s="34" t="s">
        <v>79</v>
      </c>
      <c r="D333" s="42">
        <v>2</v>
      </c>
      <c r="E333" s="61">
        <f t="shared" si="11"/>
        <v>7.9121216472879027E-5</v>
      </c>
      <c r="F333" s="35">
        <f t="shared" si="10"/>
        <v>1.5502409849611123E-3</v>
      </c>
      <c r="G333" s="14"/>
    </row>
    <row r="334" spans="1:7" ht="15" customHeight="1" x14ac:dyDescent="0.25">
      <c r="A334" s="14">
        <v>57</v>
      </c>
      <c r="B334" s="34" t="s">
        <v>82</v>
      </c>
      <c r="C334" s="34" t="s">
        <v>83</v>
      </c>
      <c r="D334" s="45">
        <v>2648</v>
      </c>
      <c r="E334" s="61">
        <f t="shared" si="11"/>
        <v>0.10475649061009182</v>
      </c>
      <c r="F334" s="35">
        <f t="shared" si="10"/>
        <v>2.0525190640885129</v>
      </c>
      <c r="G334" s="14"/>
    </row>
    <row r="335" spans="1:7" ht="15" customHeight="1" x14ac:dyDescent="0.25">
      <c r="A335" s="3" t="s">
        <v>84</v>
      </c>
      <c r="B335" s="6" t="s">
        <v>672</v>
      </c>
      <c r="C335" s="3" t="s">
        <v>85</v>
      </c>
      <c r="D335" s="41">
        <f>SUM(D336:D366)</f>
        <v>5649</v>
      </c>
      <c r="E335" s="81">
        <f t="shared" si="11"/>
        <v>0.22347787592764684</v>
      </c>
      <c r="F335" s="24">
        <f t="shared" si="10"/>
        <v>4.3786556620226609</v>
      </c>
      <c r="G335" s="14"/>
    </row>
    <row r="336" spans="1:7" ht="15" customHeight="1" x14ac:dyDescent="0.25">
      <c r="A336" s="14">
        <v>58</v>
      </c>
      <c r="B336" s="34" t="s">
        <v>86</v>
      </c>
      <c r="C336" s="34" t="s">
        <v>87</v>
      </c>
      <c r="D336" s="42">
        <v>4</v>
      </c>
      <c r="E336" s="61">
        <f t="shared" si="11"/>
        <v>1.5824243294575805E-4</v>
      </c>
      <c r="F336" s="61">
        <f t="shared" si="10"/>
        <v>3.1004819699222246E-3</v>
      </c>
      <c r="G336" s="14"/>
    </row>
    <row r="337" spans="1:7" ht="15" customHeight="1" x14ac:dyDescent="0.25">
      <c r="A337" s="14">
        <v>61</v>
      </c>
      <c r="B337" s="34" t="s">
        <v>92</v>
      </c>
      <c r="C337" s="34" t="s">
        <v>93</v>
      </c>
      <c r="D337" s="42">
        <v>5</v>
      </c>
      <c r="E337" s="61">
        <f t="shared" si="11"/>
        <v>1.9780304118219758E-4</v>
      </c>
      <c r="F337" s="61">
        <f t="shared" si="10"/>
        <v>3.8756024624027807E-3</v>
      </c>
      <c r="G337" s="14"/>
    </row>
    <row r="338" spans="1:7" ht="15" customHeight="1" x14ac:dyDescent="0.25">
      <c r="A338" s="14">
        <v>63</v>
      </c>
      <c r="B338" s="34" t="s">
        <v>96</v>
      </c>
      <c r="C338" s="34" t="s">
        <v>97</v>
      </c>
      <c r="D338" s="42">
        <v>9</v>
      </c>
      <c r="E338" s="61">
        <f t="shared" si="11"/>
        <v>3.5604547412795563E-4</v>
      </c>
      <c r="F338" s="61">
        <f t="shared" si="10"/>
        <v>6.9760844323250052E-3</v>
      </c>
      <c r="G338" s="14"/>
    </row>
    <row r="339" spans="1:7" ht="15" customHeight="1" x14ac:dyDescent="0.25">
      <c r="A339" s="14">
        <v>65</v>
      </c>
      <c r="B339" s="34" t="s">
        <v>100</v>
      </c>
      <c r="C339" s="34" t="s">
        <v>101</v>
      </c>
      <c r="D339" s="42">
        <v>3</v>
      </c>
      <c r="E339" s="61">
        <f t="shared" si="11"/>
        <v>1.1868182470931855E-4</v>
      </c>
      <c r="F339" s="61">
        <f t="shared" si="10"/>
        <v>2.3253614774416684E-3</v>
      </c>
      <c r="G339" s="14"/>
    </row>
    <row r="340" spans="1:7" ht="15" customHeight="1" x14ac:dyDescent="0.25">
      <c r="A340" s="14">
        <v>67</v>
      </c>
      <c r="B340" s="34" t="s">
        <v>104</v>
      </c>
      <c r="C340" s="34" t="s">
        <v>105</v>
      </c>
      <c r="D340" s="42">
        <v>4</v>
      </c>
      <c r="E340" s="61">
        <f t="shared" si="11"/>
        <v>1.5824243294575805E-4</v>
      </c>
      <c r="F340" s="61">
        <f t="shared" si="10"/>
        <v>3.1004819699222246E-3</v>
      </c>
      <c r="G340" s="14"/>
    </row>
    <row r="341" spans="1:7" ht="15" customHeight="1" x14ac:dyDescent="0.25">
      <c r="A341" s="14">
        <v>68</v>
      </c>
      <c r="B341" s="34" t="s">
        <v>106</v>
      </c>
      <c r="C341" s="34" t="s">
        <v>107</v>
      </c>
      <c r="D341" s="42">
        <v>7</v>
      </c>
      <c r="E341" s="61">
        <f t="shared" si="11"/>
        <v>2.7692425765507659E-4</v>
      </c>
      <c r="F341" s="61">
        <f t="shared" si="10"/>
        <v>5.4258434473638921E-3</v>
      </c>
      <c r="G341" s="14"/>
    </row>
    <row r="342" spans="1:7" ht="15" customHeight="1" x14ac:dyDescent="0.25">
      <c r="A342" s="14">
        <v>69</v>
      </c>
      <c r="B342" s="34" t="s">
        <v>108</v>
      </c>
      <c r="C342" s="34" t="s">
        <v>109</v>
      </c>
      <c r="D342" s="42">
        <v>26</v>
      </c>
      <c r="E342" s="61">
        <f t="shared" si="11"/>
        <v>1.0285758141474273E-3</v>
      </c>
      <c r="F342" s="61">
        <f t="shared" si="10"/>
        <v>2.0153132804494458E-2</v>
      </c>
      <c r="G342" s="14"/>
    </row>
    <row r="343" spans="1:7" ht="15" customHeight="1" x14ac:dyDescent="0.25">
      <c r="A343" s="14">
        <v>70</v>
      </c>
      <c r="B343" s="34" t="s">
        <v>110</v>
      </c>
      <c r="C343" s="34" t="s">
        <v>111</v>
      </c>
      <c r="D343" s="42">
        <v>4</v>
      </c>
      <c r="E343" s="61">
        <f t="shared" si="11"/>
        <v>1.5824243294575805E-4</v>
      </c>
      <c r="F343" s="61">
        <f t="shared" si="10"/>
        <v>3.1004819699222246E-3</v>
      </c>
      <c r="G343" s="14"/>
    </row>
    <row r="344" spans="1:7" ht="15" customHeight="1" x14ac:dyDescent="0.25">
      <c r="A344" s="14">
        <v>71</v>
      </c>
      <c r="B344" s="34" t="s">
        <v>112</v>
      </c>
      <c r="C344" s="34" t="s">
        <v>113</v>
      </c>
      <c r="D344" s="42">
        <v>2</v>
      </c>
      <c r="E344" s="61">
        <f t="shared" si="11"/>
        <v>7.9121216472879027E-5</v>
      </c>
      <c r="F344" s="61">
        <f t="shared" si="10"/>
        <v>1.5502409849611123E-3</v>
      </c>
      <c r="G344" s="14"/>
    </row>
    <row r="345" spans="1:7" ht="15" customHeight="1" x14ac:dyDescent="0.25">
      <c r="A345" s="14">
        <v>72</v>
      </c>
      <c r="B345" s="34" t="s">
        <v>114</v>
      </c>
      <c r="C345" s="34" t="s">
        <v>115</v>
      </c>
      <c r="D345" s="42">
        <v>24</v>
      </c>
      <c r="E345" s="61">
        <f t="shared" si="11"/>
        <v>9.4945459767454838E-4</v>
      </c>
      <c r="F345" s="61">
        <f t="shared" si="10"/>
        <v>1.8602891819533347E-2</v>
      </c>
      <c r="G345" s="14"/>
    </row>
    <row r="346" spans="1:7" ht="15" customHeight="1" x14ac:dyDescent="0.25">
      <c r="A346" s="14">
        <v>73</v>
      </c>
      <c r="B346" s="34" t="s">
        <v>116</v>
      </c>
      <c r="C346" s="34" t="s">
        <v>117</v>
      </c>
      <c r="D346" s="42">
        <v>2</v>
      </c>
      <c r="E346" s="61">
        <f t="shared" si="11"/>
        <v>7.9121216472879027E-5</v>
      </c>
      <c r="F346" s="61">
        <f t="shared" si="10"/>
        <v>1.5502409849611123E-3</v>
      </c>
      <c r="G346" s="14"/>
    </row>
    <row r="347" spans="1:7" ht="15" customHeight="1" x14ac:dyDescent="0.25">
      <c r="A347" s="14">
        <v>76</v>
      </c>
      <c r="B347" s="34" t="s">
        <v>122</v>
      </c>
      <c r="C347" s="34" t="s">
        <v>123</v>
      </c>
      <c r="D347" s="42">
        <v>6</v>
      </c>
      <c r="E347" s="61">
        <f t="shared" si="11"/>
        <v>2.373636494186371E-4</v>
      </c>
      <c r="F347" s="61">
        <f t="shared" si="10"/>
        <v>4.6507229548833368E-3</v>
      </c>
      <c r="G347" s="14"/>
    </row>
    <row r="348" spans="1:7" ht="15" customHeight="1" x14ac:dyDescent="0.25">
      <c r="A348" s="14">
        <v>77</v>
      </c>
      <c r="B348" s="34" t="s">
        <v>124</v>
      </c>
      <c r="C348" s="34" t="s">
        <v>125</v>
      </c>
      <c r="D348" s="42">
        <v>1</v>
      </c>
      <c r="E348" s="61">
        <f t="shared" si="11"/>
        <v>3.9560608236439514E-5</v>
      </c>
      <c r="F348" s="61">
        <f t="shared" si="10"/>
        <v>7.7512049248055614E-4</v>
      </c>
      <c r="G348" s="14"/>
    </row>
    <row r="349" spans="1:7" ht="15" customHeight="1" x14ac:dyDescent="0.25">
      <c r="A349" s="14">
        <v>78</v>
      </c>
      <c r="B349" s="34" t="s">
        <v>126</v>
      </c>
      <c r="C349" s="34" t="s">
        <v>127</v>
      </c>
      <c r="D349" s="42">
        <v>8</v>
      </c>
      <c r="E349" s="61">
        <f t="shared" si="11"/>
        <v>3.1648486589151611E-4</v>
      </c>
      <c r="F349" s="61">
        <f t="shared" si="10"/>
        <v>6.2009639398444491E-3</v>
      </c>
      <c r="G349" s="14"/>
    </row>
    <row r="350" spans="1:7" ht="15" customHeight="1" x14ac:dyDescent="0.25">
      <c r="A350" s="14">
        <v>80</v>
      </c>
      <c r="B350" s="34" t="s">
        <v>130</v>
      </c>
      <c r="C350" s="34" t="s">
        <v>131</v>
      </c>
      <c r="D350" s="42">
        <v>18</v>
      </c>
      <c r="E350" s="61">
        <f t="shared" si="11"/>
        <v>7.1209094825591126E-4</v>
      </c>
      <c r="F350" s="61">
        <f t="shared" si="10"/>
        <v>1.395216886465001E-2</v>
      </c>
      <c r="G350" s="14"/>
    </row>
    <row r="351" spans="1:7" ht="15" customHeight="1" x14ac:dyDescent="0.25">
      <c r="A351" s="14">
        <v>81</v>
      </c>
      <c r="B351" s="34" t="s">
        <v>132</v>
      </c>
      <c r="C351" s="34" t="s">
        <v>133</v>
      </c>
      <c r="D351" s="42">
        <v>18</v>
      </c>
      <c r="E351" s="61">
        <f t="shared" si="11"/>
        <v>7.1209094825591126E-4</v>
      </c>
      <c r="F351" s="61">
        <f t="shared" si="10"/>
        <v>1.395216886465001E-2</v>
      </c>
      <c r="G351" s="14"/>
    </row>
    <row r="352" spans="1:7" ht="15" customHeight="1" x14ac:dyDescent="0.25">
      <c r="A352" s="14">
        <v>82</v>
      </c>
      <c r="B352" s="34" t="s">
        <v>134</v>
      </c>
      <c r="C352" s="34" t="s">
        <v>135</v>
      </c>
      <c r="D352" s="42">
        <v>90</v>
      </c>
      <c r="E352" s="61">
        <f t="shared" si="11"/>
        <v>3.5604547412795562E-3</v>
      </c>
      <c r="F352" s="61">
        <f t="shared" si="10"/>
        <v>6.9760844323250054E-2</v>
      </c>
      <c r="G352" s="14"/>
    </row>
    <row r="353" spans="1:7" ht="15" customHeight="1" x14ac:dyDescent="0.25">
      <c r="A353" s="14">
        <v>83</v>
      </c>
      <c r="B353" s="34" t="s">
        <v>136</v>
      </c>
      <c r="C353" s="34" t="s">
        <v>137</v>
      </c>
      <c r="D353" s="42">
        <v>9</v>
      </c>
      <c r="E353" s="61">
        <f t="shared" si="11"/>
        <v>3.5604547412795563E-4</v>
      </c>
      <c r="F353" s="61">
        <f t="shared" si="10"/>
        <v>6.9760844323250052E-3</v>
      </c>
      <c r="G353" s="14"/>
    </row>
    <row r="354" spans="1:7" ht="15" customHeight="1" x14ac:dyDescent="0.25">
      <c r="A354" s="14">
        <v>84</v>
      </c>
      <c r="B354" s="34" t="s">
        <v>138</v>
      </c>
      <c r="C354" s="34" t="s">
        <v>139</v>
      </c>
      <c r="D354" s="42">
        <v>33</v>
      </c>
      <c r="E354" s="61">
        <f t="shared" si="11"/>
        <v>1.3055000718025041E-3</v>
      </c>
      <c r="F354" s="61">
        <f t="shared" si="10"/>
        <v>2.557897625185835E-2</v>
      </c>
      <c r="G354" s="14"/>
    </row>
    <row r="355" spans="1:7" ht="15" customHeight="1" x14ac:dyDescent="0.25">
      <c r="A355" s="14">
        <v>85</v>
      </c>
      <c r="B355" s="34" t="s">
        <v>140</v>
      </c>
      <c r="C355" s="34" t="s">
        <v>141</v>
      </c>
      <c r="D355" s="42">
        <v>30</v>
      </c>
      <c r="E355" s="61">
        <f t="shared" si="11"/>
        <v>1.1868182470931854E-3</v>
      </c>
      <c r="F355" s="61">
        <f t="shared" si="10"/>
        <v>2.3253614774416682E-2</v>
      </c>
      <c r="G355" s="14"/>
    </row>
    <row r="356" spans="1:7" ht="15" customHeight="1" x14ac:dyDescent="0.25">
      <c r="A356" s="14">
        <v>86</v>
      </c>
      <c r="B356" s="34" t="s">
        <v>142</v>
      </c>
      <c r="C356" s="34" t="s">
        <v>143</v>
      </c>
      <c r="D356" s="42">
        <v>42</v>
      </c>
      <c r="E356" s="61">
        <f t="shared" si="11"/>
        <v>1.6615455459304596E-3</v>
      </c>
      <c r="F356" s="61">
        <f t="shared" si="10"/>
        <v>3.2555060684183353E-2</v>
      </c>
      <c r="G356" s="14"/>
    </row>
    <row r="357" spans="1:7" ht="15" customHeight="1" x14ac:dyDescent="0.25">
      <c r="A357" s="14">
        <v>87</v>
      </c>
      <c r="B357" s="34" t="s">
        <v>144</v>
      </c>
      <c r="C357" s="34" t="s">
        <v>145</v>
      </c>
      <c r="D357" s="42">
        <v>199</v>
      </c>
      <c r="E357" s="61">
        <f t="shared" si="11"/>
        <v>7.8725610390514636E-3</v>
      </c>
      <c r="F357" s="61">
        <f t="shared" si="10"/>
        <v>0.15424897800363066</v>
      </c>
      <c r="G357" s="14"/>
    </row>
    <row r="358" spans="1:7" ht="15" customHeight="1" x14ac:dyDescent="0.25">
      <c r="A358" s="14">
        <v>88</v>
      </c>
      <c r="B358" s="34" t="s">
        <v>146</v>
      </c>
      <c r="C358" s="34" t="s">
        <v>147</v>
      </c>
      <c r="D358" s="42">
        <v>24</v>
      </c>
      <c r="E358" s="61">
        <f t="shared" si="11"/>
        <v>9.4945459767454838E-4</v>
      </c>
      <c r="F358" s="61">
        <f t="shared" si="10"/>
        <v>1.8602891819533347E-2</v>
      </c>
      <c r="G358" s="14"/>
    </row>
    <row r="359" spans="1:7" ht="15" customHeight="1" x14ac:dyDescent="0.25">
      <c r="A359" s="14">
        <v>89</v>
      </c>
      <c r="B359" s="34" t="s">
        <v>148</v>
      </c>
      <c r="C359" s="34" t="s">
        <v>149</v>
      </c>
      <c r="D359" s="42">
        <v>26</v>
      </c>
      <c r="E359" s="61">
        <f t="shared" si="11"/>
        <v>1.0285758141474273E-3</v>
      </c>
      <c r="F359" s="61">
        <f t="shared" si="10"/>
        <v>2.0153132804494458E-2</v>
      </c>
      <c r="G359" s="14"/>
    </row>
    <row r="360" spans="1:7" ht="15" customHeight="1" x14ac:dyDescent="0.25">
      <c r="A360" s="14">
        <v>90</v>
      </c>
      <c r="B360" s="34" t="s">
        <v>150</v>
      </c>
      <c r="C360" s="34" t="s">
        <v>151</v>
      </c>
      <c r="D360" s="42">
        <v>2283</v>
      </c>
      <c r="E360" s="61">
        <f t="shared" si="11"/>
        <v>9.03168686037914E-2</v>
      </c>
      <c r="F360" s="61">
        <f t="shared" si="10"/>
        <v>1.7696000843331097</v>
      </c>
      <c r="G360" s="14"/>
    </row>
    <row r="361" spans="1:7" ht="15" customHeight="1" x14ac:dyDescent="0.25">
      <c r="A361" s="14">
        <v>91</v>
      </c>
      <c r="B361" s="34" t="s">
        <v>152</v>
      </c>
      <c r="C361" s="34" t="s">
        <v>153</v>
      </c>
      <c r="D361" s="42">
        <v>61</v>
      </c>
      <c r="E361" s="61">
        <f t="shared" si="11"/>
        <v>2.4131971024228104E-3</v>
      </c>
      <c r="F361" s="61">
        <f t="shared" si="10"/>
        <v>4.7282350041313918E-2</v>
      </c>
      <c r="G361" s="14"/>
    </row>
    <row r="362" spans="1:7" ht="15" customHeight="1" x14ac:dyDescent="0.25">
      <c r="A362" s="14">
        <v>92</v>
      </c>
      <c r="B362" s="34" t="s">
        <v>154</v>
      </c>
      <c r="C362" s="34" t="s">
        <v>155</v>
      </c>
      <c r="D362" s="42">
        <v>5</v>
      </c>
      <c r="E362" s="61">
        <f t="shared" si="11"/>
        <v>1.9780304118219758E-4</v>
      </c>
      <c r="F362" s="61">
        <f t="shared" si="10"/>
        <v>3.8756024624027807E-3</v>
      </c>
      <c r="G362" s="14"/>
    </row>
    <row r="363" spans="1:7" ht="15" customHeight="1" x14ac:dyDescent="0.25">
      <c r="A363" s="14">
        <v>93</v>
      </c>
      <c r="B363" s="34" t="s">
        <v>156</v>
      </c>
      <c r="C363" s="34" t="s">
        <v>157</v>
      </c>
      <c r="D363" s="42">
        <v>20</v>
      </c>
      <c r="E363" s="61">
        <f t="shared" si="11"/>
        <v>7.912121647287903E-4</v>
      </c>
      <c r="F363" s="61">
        <f t="shared" si="10"/>
        <v>1.5502409849611123E-2</v>
      </c>
      <c r="G363" s="14"/>
    </row>
    <row r="364" spans="1:7" ht="15" customHeight="1" x14ac:dyDescent="0.25">
      <c r="A364" s="14">
        <v>94</v>
      </c>
      <c r="B364" s="34" t="s">
        <v>158</v>
      </c>
      <c r="C364" s="34" t="s">
        <v>159</v>
      </c>
      <c r="D364" s="42">
        <v>7</v>
      </c>
      <c r="E364" s="61">
        <f t="shared" si="11"/>
        <v>2.7692425765507659E-4</v>
      </c>
      <c r="F364" s="61">
        <f t="shared" si="10"/>
        <v>5.4258434473638921E-3</v>
      </c>
      <c r="G364" s="14"/>
    </row>
    <row r="365" spans="1:7" ht="15" customHeight="1" x14ac:dyDescent="0.25">
      <c r="A365" s="14">
        <v>95</v>
      </c>
      <c r="B365" s="34" t="s">
        <v>160</v>
      </c>
      <c r="C365" s="34" t="s">
        <v>161</v>
      </c>
      <c r="D365" s="42">
        <v>33</v>
      </c>
      <c r="E365" s="61">
        <f t="shared" si="11"/>
        <v>1.3055000718025041E-3</v>
      </c>
      <c r="F365" s="61">
        <f t="shared" si="10"/>
        <v>2.557897625185835E-2</v>
      </c>
      <c r="G365" s="14"/>
    </row>
    <row r="366" spans="1:7" ht="15" customHeight="1" x14ac:dyDescent="0.25">
      <c r="A366" s="14">
        <v>96</v>
      </c>
      <c r="B366" s="34" t="s">
        <v>162</v>
      </c>
      <c r="C366" s="34" t="s">
        <v>163</v>
      </c>
      <c r="D366" s="65">
        <v>2646</v>
      </c>
      <c r="E366" s="61">
        <f t="shared" si="11"/>
        <v>0.10467736939361895</v>
      </c>
      <c r="F366" s="61">
        <f t="shared" si="10"/>
        <v>2.0509688231035512</v>
      </c>
      <c r="G366" s="14"/>
    </row>
    <row r="367" spans="1:7" ht="15" customHeight="1" x14ac:dyDescent="0.25">
      <c r="A367" s="3" t="s">
        <v>164</v>
      </c>
      <c r="B367" s="2" t="s">
        <v>655</v>
      </c>
      <c r="C367" s="3" t="s">
        <v>165</v>
      </c>
      <c r="D367" s="41">
        <f>SUM(D368:D371)</f>
        <v>11494</v>
      </c>
      <c r="E367" s="81">
        <f t="shared" si="11"/>
        <v>0.4547096310696358</v>
      </c>
      <c r="F367" s="24">
        <f t="shared" si="10"/>
        <v>8.9092349405715119</v>
      </c>
      <c r="G367" s="14"/>
    </row>
    <row r="368" spans="1:7" ht="15" customHeight="1" x14ac:dyDescent="0.25">
      <c r="A368" s="5">
        <v>97</v>
      </c>
      <c r="B368" s="15" t="s">
        <v>166</v>
      </c>
      <c r="C368" s="9" t="s">
        <v>167</v>
      </c>
      <c r="D368" s="42">
        <v>8763</v>
      </c>
      <c r="E368" s="61">
        <f t="shared" si="11"/>
        <v>0.34666960997591945</v>
      </c>
      <c r="F368" s="61">
        <f t="shared" si="10"/>
        <v>6.7923808756071136</v>
      </c>
      <c r="G368" s="14"/>
    </row>
    <row r="369" spans="1:7" ht="15" customHeight="1" x14ac:dyDescent="0.25">
      <c r="A369" s="5">
        <v>98</v>
      </c>
      <c r="B369" s="15" t="s">
        <v>168</v>
      </c>
      <c r="C369" s="9" t="s">
        <v>169</v>
      </c>
      <c r="D369" s="42">
        <v>586</v>
      </c>
      <c r="E369" s="61">
        <f t="shared" si="11"/>
        <v>2.3182516426553553E-2</v>
      </c>
      <c r="F369" s="61">
        <f t="shared" si="10"/>
        <v>0.45422060859360586</v>
      </c>
      <c r="G369" s="14"/>
    </row>
    <row r="370" spans="1:7" ht="15" customHeight="1" x14ac:dyDescent="0.25">
      <c r="A370" s="5">
        <v>99</v>
      </c>
      <c r="B370" s="15" t="s">
        <v>170</v>
      </c>
      <c r="C370" s="9" t="s">
        <v>171</v>
      </c>
      <c r="D370" s="42">
        <v>1848</v>
      </c>
      <c r="E370" s="61">
        <f t="shared" ref="E370:E433" si="12">D370/2527767*100</f>
        <v>7.3108004020940212E-2</v>
      </c>
      <c r="F370" s="61">
        <f t="shared" ref="F370:F433" si="13">D370/1290122*1000</f>
        <v>1.4324226701040677</v>
      </c>
      <c r="G370" s="14"/>
    </row>
    <row r="371" spans="1:7" ht="15" customHeight="1" x14ac:dyDescent="0.25">
      <c r="A371" s="5">
        <v>100</v>
      </c>
      <c r="B371" s="15" t="s">
        <v>172</v>
      </c>
      <c r="C371" s="9" t="s">
        <v>173</v>
      </c>
      <c r="D371" s="65">
        <v>297</v>
      </c>
      <c r="E371" s="61">
        <f t="shared" si="12"/>
        <v>1.1749500646222535E-2</v>
      </c>
      <c r="F371" s="61">
        <f t="shared" si="13"/>
        <v>0.23021078626672514</v>
      </c>
      <c r="G371" s="14"/>
    </row>
    <row r="372" spans="1:7" ht="15" customHeight="1" x14ac:dyDescent="0.25">
      <c r="A372" s="3" t="s">
        <v>174</v>
      </c>
      <c r="B372" s="6" t="s">
        <v>656</v>
      </c>
      <c r="C372" s="3" t="s">
        <v>175</v>
      </c>
      <c r="D372" s="41">
        <f>SUM(D373:D383)</f>
        <v>17776</v>
      </c>
      <c r="E372" s="81">
        <f t="shared" si="12"/>
        <v>0.70322937201094882</v>
      </c>
      <c r="F372" s="24">
        <f t="shared" si="13"/>
        <v>13.778541874334366</v>
      </c>
      <c r="G372" s="14"/>
    </row>
    <row r="373" spans="1:7" ht="15" customHeight="1" x14ac:dyDescent="0.25">
      <c r="A373" s="5">
        <v>101</v>
      </c>
      <c r="B373" s="15" t="s">
        <v>176</v>
      </c>
      <c r="C373" s="9" t="s">
        <v>177</v>
      </c>
      <c r="D373" s="42">
        <v>60</v>
      </c>
      <c r="E373" s="61">
        <f t="shared" si="12"/>
        <v>2.3736364941863708E-3</v>
      </c>
      <c r="F373" s="61">
        <f t="shared" si="13"/>
        <v>4.6507229548833365E-2</v>
      </c>
      <c r="G373" s="14"/>
    </row>
    <row r="374" spans="1:7" ht="15" customHeight="1" x14ac:dyDescent="0.25">
      <c r="A374" s="5">
        <v>102</v>
      </c>
      <c r="B374" s="15" t="s">
        <v>178</v>
      </c>
      <c r="C374" s="9" t="s">
        <v>179</v>
      </c>
      <c r="D374" s="42">
        <v>165</v>
      </c>
      <c r="E374" s="61">
        <f t="shared" si="12"/>
        <v>6.5275003590125197E-3</v>
      </c>
      <c r="F374" s="61">
        <f t="shared" si="13"/>
        <v>0.12789488125929174</v>
      </c>
      <c r="G374" s="14"/>
    </row>
    <row r="375" spans="1:7" ht="15" customHeight="1" x14ac:dyDescent="0.25">
      <c r="A375" s="5">
        <v>103</v>
      </c>
      <c r="B375" s="15" t="s">
        <v>180</v>
      </c>
      <c r="C375" s="9" t="s">
        <v>181</v>
      </c>
      <c r="D375" s="42">
        <v>1379</v>
      </c>
      <c r="E375" s="61">
        <f t="shared" si="12"/>
        <v>5.4554078758050087E-2</v>
      </c>
      <c r="F375" s="61">
        <f t="shared" si="13"/>
        <v>1.0688911591306869</v>
      </c>
      <c r="G375" s="14"/>
    </row>
    <row r="376" spans="1:7" ht="15" customHeight="1" x14ac:dyDescent="0.25">
      <c r="A376" s="5">
        <v>104</v>
      </c>
      <c r="B376" s="15" t="s">
        <v>182</v>
      </c>
      <c r="C376" s="9" t="s">
        <v>183</v>
      </c>
      <c r="D376" s="42">
        <v>1412</v>
      </c>
      <c r="E376" s="61">
        <f t="shared" si="12"/>
        <v>5.5859578829852589E-2</v>
      </c>
      <c r="F376" s="61">
        <f t="shared" si="13"/>
        <v>1.0944701353825452</v>
      </c>
      <c r="G376" s="14"/>
    </row>
    <row r="377" spans="1:7" ht="15" customHeight="1" x14ac:dyDescent="0.25">
      <c r="A377" s="5">
        <v>105</v>
      </c>
      <c r="B377" s="15" t="s">
        <v>184</v>
      </c>
      <c r="C377" s="9" t="s">
        <v>185</v>
      </c>
      <c r="D377" s="42">
        <v>1333</v>
      </c>
      <c r="E377" s="61">
        <f t="shared" si="12"/>
        <v>5.2734290779173867E-2</v>
      </c>
      <c r="F377" s="61">
        <f t="shared" si="13"/>
        <v>1.0332356164765812</v>
      </c>
      <c r="G377" s="14"/>
    </row>
    <row r="378" spans="1:7" ht="15" customHeight="1" x14ac:dyDescent="0.25">
      <c r="A378" s="5">
        <v>106</v>
      </c>
      <c r="B378" s="15" t="s">
        <v>186</v>
      </c>
      <c r="C378" s="9" t="s">
        <v>187</v>
      </c>
      <c r="D378" s="42">
        <v>4</v>
      </c>
      <c r="E378" s="61">
        <f t="shared" si="12"/>
        <v>1.5824243294575805E-4</v>
      </c>
      <c r="F378" s="61">
        <f t="shared" si="13"/>
        <v>3.1004819699222246E-3</v>
      </c>
      <c r="G378" s="14"/>
    </row>
    <row r="379" spans="1:7" ht="15" customHeight="1" x14ac:dyDescent="0.25">
      <c r="A379" s="5">
        <v>107</v>
      </c>
      <c r="B379" s="15" t="s">
        <v>188</v>
      </c>
      <c r="C379" s="9" t="s">
        <v>189</v>
      </c>
      <c r="D379" s="42">
        <v>315</v>
      </c>
      <c r="E379" s="61">
        <f t="shared" si="12"/>
        <v>1.2461591594478447E-2</v>
      </c>
      <c r="F379" s="61">
        <f t="shared" si="13"/>
        <v>0.24416295513137518</v>
      </c>
      <c r="G379" s="14"/>
    </row>
    <row r="380" spans="1:7" ht="15" customHeight="1" x14ac:dyDescent="0.25">
      <c r="A380" s="5">
        <v>108</v>
      </c>
      <c r="B380" s="15" t="s">
        <v>190</v>
      </c>
      <c r="C380" s="9" t="s">
        <v>191</v>
      </c>
      <c r="D380" s="42">
        <v>122</v>
      </c>
      <c r="E380" s="61">
        <f t="shared" si="12"/>
        <v>4.8263942048456208E-3</v>
      </c>
      <c r="F380" s="61">
        <f t="shared" si="13"/>
        <v>9.4564700082627837E-2</v>
      </c>
      <c r="G380" s="14"/>
    </row>
    <row r="381" spans="1:7" ht="15" customHeight="1" x14ac:dyDescent="0.25">
      <c r="A381" s="5">
        <v>109</v>
      </c>
      <c r="B381" s="15" t="s">
        <v>192</v>
      </c>
      <c r="C381" s="9" t="s">
        <v>193</v>
      </c>
      <c r="D381" s="42">
        <v>6351</v>
      </c>
      <c r="E381" s="61">
        <f t="shared" si="12"/>
        <v>0.25124942290962732</v>
      </c>
      <c r="F381" s="61">
        <f t="shared" si="13"/>
        <v>4.922790247744012</v>
      </c>
      <c r="G381" s="14"/>
    </row>
    <row r="382" spans="1:7" ht="15" customHeight="1" x14ac:dyDescent="0.25">
      <c r="A382" s="5">
        <v>110</v>
      </c>
      <c r="B382" s="15" t="s">
        <v>194</v>
      </c>
      <c r="C382" s="9" t="s">
        <v>195</v>
      </c>
      <c r="D382" s="42">
        <v>1014</v>
      </c>
      <c r="E382" s="61">
        <f t="shared" si="12"/>
        <v>4.0114456751749669E-2</v>
      </c>
      <c r="F382" s="61">
        <f t="shared" si="13"/>
        <v>0.78597217937528385</v>
      </c>
      <c r="G382" s="30"/>
    </row>
    <row r="383" spans="1:7" ht="15" customHeight="1" x14ac:dyDescent="0.25">
      <c r="A383" s="5">
        <v>111</v>
      </c>
      <c r="B383" s="15" t="s">
        <v>196</v>
      </c>
      <c r="C383" s="9" t="s">
        <v>197</v>
      </c>
      <c r="D383" s="65">
        <v>5621</v>
      </c>
      <c r="E383" s="61">
        <f t="shared" si="12"/>
        <v>0.22237017889702651</v>
      </c>
      <c r="F383" s="61">
        <f t="shared" si="13"/>
        <v>4.3569522882332059</v>
      </c>
      <c r="G383" s="30"/>
    </row>
    <row r="384" spans="1:7" ht="15" customHeight="1" x14ac:dyDescent="0.25">
      <c r="A384" s="3" t="s">
        <v>198</v>
      </c>
      <c r="B384" s="6" t="s">
        <v>657</v>
      </c>
      <c r="C384" s="3" t="s">
        <v>199</v>
      </c>
      <c r="D384" s="41">
        <f>SUM(D385:D392)</f>
        <v>15287</v>
      </c>
      <c r="E384" s="81">
        <f t="shared" si="12"/>
        <v>0.60476301811045086</v>
      </c>
      <c r="F384" s="24">
        <f t="shared" si="13"/>
        <v>11.849266968550262</v>
      </c>
      <c r="G384" s="30"/>
    </row>
    <row r="385" spans="1:7" ht="15" customHeight="1" x14ac:dyDescent="0.25">
      <c r="A385" s="5">
        <v>112</v>
      </c>
      <c r="B385" s="15" t="s">
        <v>200</v>
      </c>
      <c r="C385" s="9" t="s">
        <v>201</v>
      </c>
      <c r="D385" s="42">
        <v>1</v>
      </c>
      <c r="E385" s="61">
        <f t="shared" si="12"/>
        <v>3.9560608236439514E-5</v>
      </c>
      <c r="F385" s="61">
        <f t="shared" si="13"/>
        <v>7.7512049248055614E-4</v>
      </c>
      <c r="G385" s="30"/>
    </row>
    <row r="386" spans="1:7" ht="15" customHeight="1" x14ac:dyDescent="0.25">
      <c r="A386" s="5">
        <v>113</v>
      </c>
      <c r="B386" s="15" t="s">
        <v>202</v>
      </c>
      <c r="C386" s="9" t="s">
        <v>203</v>
      </c>
      <c r="D386" s="42">
        <v>20</v>
      </c>
      <c r="E386" s="61">
        <f t="shared" si="12"/>
        <v>7.912121647287903E-4</v>
      </c>
      <c r="F386" s="61">
        <f t="shared" si="13"/>
        <v>1.5502409849611123E-2</v>
      </c>
      <c r="G386" s="30"/>
    </row>
    <row r="387" spans="1:7" ht="15" customHeight="1" x14ac:dyDescent="0.25">
      <c r="A387" s="5">
        <v>114</v>
      </c>
      <c r="B387" s="15" t="s">
        <v>204</v>
      </c>
      <c r="C387" s="9" t="s">
        <v>205</v>
      </c>
      <c r="D387" s="42">
        <v>70</v>
      </c>
      <c r="E387" s="61">
        <f t="shared" si="12"/>
        <v>2.7692425765507662E-3</v>
      </c>
      <c r="F387" s="61">
        <f t="shared" si="13"/>
        <v>5.4258434473638928E-2</v>
      </c>
      <c r="G387" s="30"/>
    </row>
    <row r="388" spans="1:7" ht="15" customHeight="1" x14ac:dyDescent="0.25">
      <c r="A388" s="5">
        <v>115</v>
      </c>
      <c r="B388" s="15" t="s">
        <v>206</v>
      </c>
      <c r="C388" s="9" t="s">
        <v>207</v>
      </c>
      <c r="D388" s="42">
        <v>380</v>
      </c>
      <c r="E388" s="61">
        <f t="shared" si="12"/>
        <v>1.5033031129847016E-2</v>
      </c>
      <c r="F388" s="61">
        <f t="shared" si="13"/>
        <v>0.29454578714261132</v>
      </c>
      <c r="G388" s="30"/>
    </row>
    <row r="389" spans="1:7" ht="15" customHeight="1" x14ac:dyDescent="0.25">
      <c r="A389" s="5">
        <v>116</v>
      </c>
      <c r="B389" s="15" t="s">
        <v>208</v>
      </c>
      <c r="C389" s="9" t="s">
        <v>209</v>
      </c>
      <c r="D389" s="42">
        <v>708</v>
      </c>
      <c r="E389" s="61">
        <f t="shared" si="12"/>
        <v>2.8008910631399174E-2</v>
      </c>
      <c r="F389" s="61">
        <f t="shared" si="13"/>
        <v>0.54878530867623376</v>
      </c>
      <c r="G389" s="30"/>
    </row>
    <row r="390" spans="1:7" ht="15" customHeight="1" x14ac:dyDescent="0.25">
      <c r="A390" s="5">
        <v>117</v>
      </c>
      <c r="B390" s="15" t="s">
        <v>210</v>
      </c>
      <c r="C390" s="9" t="s">
        <v>211</v>
      </c>
      <c r="D390" s="42">
        <v>1741</v>
      </c>
      <c r="E390" s="61">
        <f t="shared" si="12"/>
        <v>6.8875018939641194E-2</v>
      </c>
      <c r="F390" s="61">
        <f t="shared" si="13"/>
        <v>1.3494847774086483</v>
      </c>
      <c r="G390" s="30"/>
    </row>
    <row r="391" spans="1:7" ht="15" customHeight="1" x14ac:dyDescent="0.25">
      <c r="A391" s="5">
        <v>118</v>
      </c>
      <c r="B391" s="15" t="s">
        <v>212</v>
      </c>
      <c r="C391" s="9" t="s">
        <v>213</v>
      </c>
      <c r="D391" s="42">
        <v>735</v>
      </c>
      <c r="E391" s="61">
        <f t="shared" si="12"/>
        <v>2.9077047053783042E-2</v>
      </c>
      <c r="F391" s="61">
        <f t="shared" si="13"/>
        <v>0.56971356197320877</v>
      </c>
      <c r="G391" s="30"/>
    </row>
    <row r="392" spans="1:7" ht="15" customHeight="1" x14ac:dyDescent="0.25">
      <c r="A392" s="5">
        <v>119</v>
      </c>
      <c r="B392" s="15" t="s">
        <v>214</v>
      </c>
      <c r="C392" s="9" t="s">
        <v>215</v>
      </c>
      <c r="D392" s="65">
        <v>11632</v>
      </c>
      <c r="E392" s="61">
        <f t="shared" si="12"/>
        <v>0.4601689950062644</v>
      </c>
      <c r="F392" s="61">
        <f t="shared" si="13"/>
        <v>9.0162015685338286</v>
      </c>
      <c r="G392" s="30"/>
    </row>
    <row r="393" spans="1:7" ht="15" customHeight="1" x14ac:dyDescent="0.25">
      <c r="A393" s="3" t="s">
        <v>216</v>
      </c>
      <c r="B393" s="6" t="s">
        <v>658</v>
      </c>
      <c r="C393" s="3" t="s">
        <v>217</v>
      </c>
      <c r="D393" s="41">
        <f>SUM(D394:D401)</f>
        <v>10035</v>
      </c>
      <c r="E393" s="81">
        <f t="shared" si="12"/>
        <v>0.39699070365267053</v>
      </c>
      <c r="F393" s="24">
        <f t="shared" si="13"/>
        <v>7.7783341420423797</v>
      </c>
      <c r="G393" s="30"/>
    </row>
    <row r="394" spans="1:7" ht="15" customHeight="1" x14ac:dyDescent="0.25">
      <c r="A394" s="5">
        <v>120</v>
      </c>
      <c r="B394" s="15" t="s">
        <v>218</v>
      </c>
      <c r="C394" s="9" t="s">
        <v>219</v>
      </c>
      <c r="D394" s="42">
        <v>70</v>
      </c>
      <c r="E394" s="61">
        <f t="shared" si="12"/>
        <v>2.7692425765507662E-3</v>
      </c>
      <c r="F394" s="61">
        <f t="shared" si="13"/>
        <v>5.4258434473638928E-2</v>
      </c>
      <c r="G394" s="30"/>
    </row>
    <row r="395" spans="1:7" ht="15" customHeight="1" x14ac:dyDescent="0.25">
      <c r="A395" s="5">
        <v>123</v>
      </c>
      <c r="B395" s="15" t="s">
        <v>224</v>
      </c>
      <c r="C395" s="9" t="s">
        <v>225</v>
      </c>
      <c r="D395" s="42">
        <v>26</v>
      </c>
      <c r="E395" s="61">
        <f t="shared" si="12"/>
        <v>1.0285758141474273E-3</v>
      </c>
      <c r="F395" s="61">
        <f t="shared" si="13"/>
        <v>2.0153132804494458E-2</v>
      </c>
      <c r="G395" s="30"/>
    </row>
    <row r="396" spans="1:7" ht="15" customHeight="1" x14ac:dyDescent="0.25">
      <c r="A396" s="5">
        <v>124</v>
      </c>
      <c r="B396" s="15" t="s">
        <v>226</v>
      </c>
      <c r="C396" s="9" t="s">
        <v>227</v>
      </c>
      <c r="D396" s="42">
        <v>3922</v>
      </c>
      <c r="E396" s="61">
        <f t="shared" si="12"/>
        <v>0.15515670550331578</v>
      </c>
      <c r="F396" s="61">
        <f t="shared" si="13"/>
        <v>3.0400225715087412</v>
      </c>
      <c r="G396" s="30"/>
    </row>
    <row r="397" spans="1:7" ht="15" customHeight="1" x14ac:dyDescent="0.25">
      <c r="A397" s="5">
        <v>125</v>
      </c>
      <c r="B397" s="15" t="s">
        <v>228</v>
      </c>
      <c r="C397" s="9" t="s">
        <v>229</v>
      </c>
      <c r="D397" s="42">
        <v>2864</v>
      </c>
      <c r="E397" s="61">
        <f t="shared" si="12"/>
        <v>0.11330158198916276</v>
      </c>
      <c r="F397" s="61">
        <f t="shared" si="13"/>
        <v>2.219945090464313</v>
      </c>
      <c r="G397" s="30"/>
    </row>
    <row r="398" spans="1:7" ht="15" customHeight="1" x14ac:dyDescent="0.25">
      <c r="A398" s="5">
        <v>126</v>
      </c>
      <c r="B398" s="15" t="s">
        <v>230</v>
      </c>
      <c r="C398" s="9" t="s">
        <v>231</v>
      </c>
      <c r="D398" s="42">
        <v>28</v>
      </c>
      <c r="E398" s="61">
        <f t="shared" si="12"/>
        <v>1.1076970306203064E-3</v>
      </c>
      <c r="F398" s="61">
        <f t="shared" si="13"/>
        <v>2.1703373789455568E-2</v>
      </c>
      <c r="G398" s="30"/>
    </row>
    <row r="399" spans="1:7" ht="15" customHeight="1" x14ac:dyDescent="0.25">
      <c r="A399" s="5">
        <v>127</v>
      </c>
      <c r="B399" s="15" t="s">
        <v>232</v>
      </c>
      <c r="C399" s="9" t="s">
        <v>233</v>
      </c>
      <c r="D399" s="42">
        <v>260</v>
      </c>
      <c r="E399" s="61">
        <f t="shared" si="12"/>
        <v>1.0285758141474274E-2</v>
      </c>
      <c r="F399" s="61">
        <f t="shared" si="13"/>
        <v>0.20153132804494459</v>
      </c>
      <c r="G399" s="30"/>
    </row>
    <row r="400" spans="1:7" ht="15" customHeight="1" x14ac:dyDescent="0.25">
      <c r="A400" s="5">
        <v>128</v>
      </c>
      <c r="B400" s="15" t="s">
        <v>234</v>
      </c>
      <c r="C400" s="9" t="s">
        <v>235</v>
      </c>
      <c r="D400" s="42">
        <v>933</v>
      </c>
      <c r="E400" s="61">
        <f t="shared" si="12"/>
        <v>3.6910047484598064E-2</v>
      </c>
      <c r="F400" s="61">
        <f t="shared" si="13"/>
        <v>0.72318741948435883</v>
      </c>
      <c r="G400" s="30"/>
    </row>
    <row r="401" spans="1:7" ht="15" customHeight="1" x14ac:dyDescent="0.25">
      <c r="A401" s="5">
        <v>129</v>
      </c>
      <c r="B401" s="15" t="s">
        <v>236</v>
      </c>
      <c r="C401" s="16" t="s">
        <v>237</v>
      </c>
      <c r="D401" s="65">
        <v>1932</v>
      </c>
      <c r="E401" s="61">
        <f t="shared" si="12"/>
        <v>7.6431095112801148E-2</v>
      </c>
      <c r="F401" s="61">
        <f t="shared" si="13"/>
        <v>1.4975327914724343</v>
      </c>
      <c r="G401" s="30"/>
    </row>
    <row r="402" spans="1:7" ht="15" customHeight="1" x14ac:dyDescent="0.25">
      <c r="A402" s="3" t="s">
        <v>240</v>
      </c>
      <c r="B402" s="6" t="s">
        <v>659</v>
      </c>
      <c r="C402" s="3" t="s">
        <v>241</v>
      </c>
      <c r="D402" s="41">
        <f>SUM(D403:D412)</f>
        <v>46036</v>
      </c>
      <c r="E402" s="81">
        <f t="shared" si="12"/>
        <v>1.8212121607727294</v>
      </c>
      <c r="F402" s="24">
        <f t="shared" si="13"/>
        <v>35.683446991834877</v>
      </c>
      <c r="G402" s="30"/>
    </row>
    <row r="403" spans="1:7" ht="15" customHeight="1" x14ac:dyDescent="0.25">
      <c r="A403" s="5">
        <v>130</v>
      </c>
      <c r="B403" s="15" t="s">
        <v>238</v>
      </c>
      <c r="C403" s="9" t="s">
        <v>239</v>
      </c>
      <c r="D403" s="42">
        <v>2593</v>
      </c>
      <c r="E403" s="61">
        <f t="shared" si="12"/>
        <v>0.10258065715708765</v>
      </c>
      <c r="F403" s="61">
        <f t="shared" si="13"/>
        <v>2.0098874370020816</v>
      </c>
      <c r="G403" s="30"/>
    </row>
    <row r="404" spans="1:7" ht="15" customHeight="1" x14ac:dyDescent="0.25">
      <c r="A404" s="5">
        <v>131</v>
      </c>
      <c r="B404" s="15" t="s">
        <v>242</v>
      </c>
      <c r="C404" s="9" t="s">
        <v>243</v>
      </c>
      <c r="D404" s="42">
        <v>28552</v>
      </c>
      <c r="E404" s="61">
        <f t="shared" si="12"/>
        <v>1.1295344863668211</v>
      </c>
      <c r="F404" s="61">
        <f t="shared" si="13"/>
        <v>22.131240301304839</v>
      </c>
      <c r="G404" s="30"/>
    </row>
    <row r="405" spans="1:7" ht="15" customHeight="1" x14ac:dyDescent="0.25">
      <c r="A405" s="5">
        <v>132</v>
      </c>
      <c r="B405" s="15" t="s">
        <v>244</v>
      </c>
      <c r="C405" s="9" t="s">
        <v>245</v>
      </c>
      <c r="D405" s="42">
        <v>220</v>
      </c>
      <c r="E405" s="61">
        <f t="shared" si="12"/>
        <v>8.7033338120166941E-3</v>
      </c>
      <c r="F405" s="61">
        <f t="shared" si="13"/>
        <v>0.17052650834572233</v>
      </c>
      <c r="G405" s="30"/>
    </row>
    <row r="406" spans="1:7" ht="15" customHeight="1" x14ac:dyDescent="0.25">
      <c r="A406" s="5">
        <v>133</v>
      </c>
      <c r="B406" s="15" t="s">
        <v>246</v>
      </c>
      <c r="C406" s="9" t="s">
        <v>247</v>
      </c>
      <c r="D406" s="42">
        <v>36</v>
      </c>
      <c r="E406" s="61">
        <f t="shared" si="12"/>
        <v>1.4241818965118225E-3</v>
      </c>
      <c r="F406" s="61">
        <f t="shared" si="13"/>
        <v>2.7904337729300021E-2</v>
      </c>
      <c r="G406" s="30"/>
    </row>
    <row r="407" spans="1:7" ht="15" customHeight="1" x14ac:dyDescent="0.25">
      <c r="A407" s="5">
        <v>134</v>
      </c>
      <c r="B407" s="15" t="s">
        <v>248</v>
      </c>
      <c r="C407" s="9" t="s">
        <v>249</v>
      </c>
      <c r="D407" s="42">
        <v>17</v>
      </c>
      <c r="E407" s="61">
        <f t="shared" si="12"/>
        <v>6.7253034001947174E-4</v>
      </c>
      <c r="F407" s="61">
        <f t="shared" si="13"/>
        <v>1.3177048372169453E-2</v>
      </c>
      <c r="G407" s="14"/>
    </row>
    <row r="408" spans="1:7" ht="15" customHeight="1" x14ac:dyDescent="0.25">
      <c r="A408" s="5">
        <v>135</v>
      </c>
      <c r="B408" s="15" t="s">
        <v>250</v>
      </c>
      <c r="C408" s="9" t="s">
        <v>251</v>
      </c>
      <c r="D408" s="42">
        <v>115</v>
      </c>
      <c r="E408" s="61">
        <f t="shared" si="12"/>
        <v>4.5494699471905443E-3</v>
      </c>
      <c r="F408" s="61">
        <f t="shared" si="13"/>
        <v>8.9138856635263955E-2</v>
      </c>
      <c r="G408" s="14"/>
    </row>
    <row r="409" spans="1:7" ht="15" customHeight="1" x14ac:dyDescent="0.25">
      <c r="A409" s="5">
        <v>136</v>
      </c>
      <c r="B409" s="15" t="s">
        <v>252</v>
      </c>
      <c r="C409" s="9" t="s">
        <v>253</v>
      </c>
      <c r="D409" s="42">
        <v>1853</v>
      </c>
      <c r="E409" s="61">
        <f t="shared" si="12"/>
        <v>7.3305807062122419E-2</v>
      </c>
      <c r="F409" s="61">
        <f t="shared" si="13"/>
        <v>1.4362982725664704</v>
      </c>
      <c r="G409" s="14"/>
    </row>
    <row r="410" spans="1:7" ht="15" customHeight="1" x14ac:dyDescent="0.25">
      <c r="A410" s="5">
        <v>137</v>
      </c>
      <c r="B410" s="15" t="s">
        <v>254</v>
      </c>
      <c r="C410" s="9" t="s">
        <v>255</v>
      </c>
      <c r="D410" s="42">
        <v>6402</v>
      </c>
      <c r="E410" s="61">
        <f t="shared" si="12"/>
        <v>0.25326701392968576</v>
      </c>
      <c r="F410" s="61">
        <f t="shared" si="13"/>
        <v>4.9623213928605203</v>
      </c>
      <c r="G410" s="14"/>
    </row>
    <row r="411" spans="1:7" ht="15" customHeight="1" x14ac:dyDescent="0.25">
      <c r="A411" s="5">
        <v>138</v>
      </c>
      <c r="B411" s="15" t="s">
        <v>256</v>
      </c>
      <c r="C411" s="9" t="s">
        <v>257</v>
      </c>
      <c r="D411" s="42">
        <v>234</v>
      </c>
      <c r="E411" s="61">
        <f t="shared" si="12"/>
        <v>9.2571823273268471E-3</v>
      </c>
      <c r="F411" s="61">
        <f t="shared" si="13"/>
        <v>0.18137819524045012</v>
      </c>
      <c r="G411" s="14"/>
    </row>
    <row r="412" spans="1:7" ht="15" customHeight="1" x14ac:dyDescent="0.25">
      <c r="A412" s="5">
        <v>139</v>
      </c>
      <c r="B412" s="15" t="s">
        <v>258</v>
      </c>
      <c r="C412" s="16" t="s">
        <v>259</v>
      </c>
      <c r="D412" s="65">
        <v>6014</v>
      </c>
      <c r="E412" s="61">
        <f t="shared" si="12"/>
        <v>0.23791749793394723</v>
      </c>
      <c r="F412" s="61">
        <f t="shared" si="13"/>
        <v>4.6615746417780644</v>
      </c>
      <c r="G412" s="14"/>
    </row>
    <row r="413" spans="1:7" ht="15" customHeight="1" x14ac:dyDescent="0.25">
      <c r="A413" s="3" t="s">
        <v>264</v>
      </c>
      <c r="B413" s="6" t="s">
        <v>660</v>
      </c>
      <c r="C413" s="3" t="s">
        <v>265</v>
      </c>
      <c r="D413" s="41">
        <f>SUM(D414:D416)</f>
        <v>110593</v>
      </c>
      <c r="E413" s="81">
        <f t="shared" si="12"/>
        <v>4.3751263466925554</v>
      </c>
      <c r="F413" s="24">
        <f t="shared" si="13"/>
        <v>85.722900624902138</v>
      </c>
      <c r="G413" s="14"/>
    </row>
    <row r="414" spans="1:7" ht="15" customHeight="1" x14ac:dyDescent="0.25">
      <c r="A414" s="5">
        <v>140</v>
      </c>
      <c r="B414" s="15" t="s">
        <v>260</v>
      </c>
      <c r="C414" s="9" t="s">
        <v>261</v>
      </c>
      <c r="D414" s="42">
        <v>71001</v>
      </c>
      <c r="E414" s="61">
        <f t="shared" si="12"/>
        <v>2.8088427453954417</v>
      </c>
      <c r="F414" s="61">
        <f t="shared" si="13"/>
        <v>55.034330086611966</v>
      </c>
      <c r="G414" s="30"/>
    </row>
    <row r="415" spans="1:7" ht="15" customHeight="1" x14ac:dyDescent="0.25">
      <c r="A415" s="5">
        <v>141</v>
      </c>
      <c r="B415" s="15" t="s">
        <v>262</v>
      </c>
      <c r="C415" s="9" t="s">
        <v>263</v>
      </c>
      <c r="D415" s="42">
        <v>1444</v>
      </c>
      <c r="E415" s="61">
        <f t="shared" si="12"/>
        <v>5.7125518293418658E-2</v>
      </c>
      <c r="F415" s="61">
        <f t="shared" si="13"/>
        <v>1.1192739911419229</v>
      </c>
      <c r="G415" s="30"/>
    </row>
    <row r="416" spans="1:7" ht="15" customHeight="1" x14ac:dyDescent="0.25">
      <c r="A416" s="5">
        <v>142</v>
      </c>
      <c r="B416" s="15" t="s">
        <v>266</v>
      </c>
      <c r="C416" s="9" t="s">
        <v>267</v>
      </c>
      <c r="D416" s="65">
        <v>38148</v>
      </c>
      <c r="E416" s="61">
        <f t="shared" si="12"/>
        <v>1.5091580830036946</v>
      </c>
      <c r="F416" s="61">
        <f t="shared" si="13"/>
        <v>29.569296547148255</v>
      </c>
      <c r="G416" s="30"/>
    </row>
    <row r="417" spans="1:7" ht="15" customHeight="1" x14ac:dyDescent="0.25">
      <c r="A417" s="3" t="s">
        <v>274</v>
      </c>
      <c r="B417" s="6" t="s">
        <v>661</v>
      </c>
      <c r="C417" s="3" t="s">
        <v>275</v>
      </c>
      <c r="D417" s="41">
        <f>SUM(D418:D437)</f>
        <v>5149</v>
      </c>
      <c r="E417" s="81">
        <f t="shared" si="12"/>
        <v>0.20369757180942705</v>
      </c>
      <c r="F417" s="24">
        <f t="shared" si="13"/>
        <v>3.9910954157823832</v>
      </c>
      <c r="G417" s="30"/>
    </row>
    <row r="418" spans="1:7" ht="15" customHeight="1" x14ac:dyDescent="0.25">
      <c r="A418" s="5">
        <v>143</v>
      </c>
      <c r="B418" s="15" t="s">
        <v>268</v>
      </c>
      <c r="C418" s="9" t="s">
        <v>269</v>
      </c>
      <c r="D418" s="42">
        <v>4</v>
      </c>
      <c r="E418" s="61">
        <f t="shared" si="12"/>
        <v>1.5824243294575805E-4</v>
      </c>
      <c r="F418" s="61">
        <f t="shared" si="13"/>
        <v>3.1004819699222246E-3</v>
      </c>
      <c r="G418" s="30"/>
    </row>
    <row r="419" spans="1:7" ht="15" customHeight="1" x14ac:dyDescent="0.25">
      <c r="A419" s="5">
        <v>144</v>
      </c>
      <c r="B419" s="15" t="s">
        <v>270</v>
      </c>
      <c r="C419" s="9" t="s">
        <v>271</v>
      </c>
      <c r="D419" s="42">
        <v>43</v>
      </c>
      <c r="E419" s="61">
        <f t="shared" si="12"/>
        <v>1.7011061541668991E-3</v>
      </c>
      <c r="F419" s="61">
        <f t="shared" si="13"/>
        <v>3.3330181176663913E-2</v>
      </c>
      <c r="G419" s="30"/>
    </row>
    <row r="420" spans="1:7" ht="15" customHeight="1" x14ac:dyDescent="0.25">
      <c r="A420" s="5">
        <v>145</v>
      </c>
      <c r="B420" s="15" t="s">
        <v>272</v>
      </c>
      <c r="C420" s="9" t="s">
        <v>273</v>
      </c>
      <c r="D420" s="42">
        <v>981</v>
      </c>
      <c r="E420" s="61">
        <f t="shared" si="12"/>
        <v>3.880895667994716E-2</v>
      </c>
      <c r="F420" s="61">
        <f t="shared" si="13"/>
        <v>0.76039320312342562</v>
      </c>
      <c r="G420" s="30"/>
    </row>
    <row r="421" spans="1:7" ht="15" customHeight="1" x14ac:dyDescent="0.25">
      <c r="A421" s="5">
        <v>146</v>
      </c>
      <c r="B421" s="15" t="s">
        <v>276</v>
      </c>
      <c r="C421" s="9" t="s">
        <v>277</v>
      </c>
      <c r="D421" s="42">
        <v>138</v>
      </c>
      <c r="E421" s="61">
        <f t="shared" si="12"/>
        <v>5.4593639366286532E-3</v>
      </c>
      <c r="F421" s="61">
        <f t="shared" si="13"/>
        <v>0.10696662796231673</v>
      </c>
      <c r="G421" s="30"/>
    </row>
    <row r="422" spans="1:7" ht="15" customHeight="1" x14ac:dyDescent="0.25">
      <c r="A422" s="5">
        <v>147</v>
      </c>
      <c r="B422" s="15" t="s">
        <v>278</v>
      </c>
      <c r="C422" s="9" t="s">
        <v>279</v>
      </c>
      <c r="D422" s="42">
        <v>2</v>
      </c>
      <c r="E422" s="61">
        <f t="shared" si="12"/>
        <v>7.9121216472879027E-5</v>
      </c>
      <c r="F422" s="61">
        <f t="shared" si="13"/>
        <v>1.5502409849611123E-3</v>
      </c>
      <c r="G422" s="30"/>
    </row>
    <row r="423" spans="1:7" ht="15" customHeight="1" x14ac:dyDescent="0.25">
      <c r="A423" s="5">
        <v>148</v>
      </c>
      <c r="B423" s="15" t="s">
        <v>280</v>
      </c>
      <c r="C423" s="9" t="s">
        <v>281</v>
      </c>
      <c r="D423" s="42">
        <v>25</v>
      </c>
      <c r="E423" s="61">
        <f t="shared" si="12"/>
        <v>9.890152059109879E-4</v>
      </c>
      <c r="F423" s="61">
        <f t="shared" si="13"/>
        <v>1.9378012312013904E-2</v>
      </c>
      <c r="G423" s="30"/>
    </row>
    <row r="424" spans="1:7" ht="15" customHeight="1" x14ac:dyDescent="0.25">
      <c r="A424" s="5">
        <v>150</v>
      </c>
      <c r="B424" s="15" t="s">
        <v>284</v>
      </c>
      <c r="C424" s="9" t="s">
        <v>285</v>
      </c>
      <c r="D424" s="42">
        <v>842</v>
      </c>
      <c r="E424" s="61">
        <f t="shared" si="12"/>
        <v>3.3310032135082067E-2</v>
      </c>
      <c r="F424" s="61">
        <f t="shared" si="13"/>
        <v>0.65265145466862828</v>
      </c>
      <c r="G424" s="30"/>
    </row>
    <row r="425" spans="1:7" ht="15" customHeight="1" x14ac:dyDescent="0.25">
      <c r="A425" s="5">
        <v>151</v>
      </c>
      <c r="B425" s="15" t="s">
        <v>286</v>
      </c>
      <c r="C425" s="9" t="s">
        <v>287</v>
      </c>
      <c r="D425" s="42">
        <v>21</v>
      </c>
      <c r="E425" s="61">
        <f t="shared" si="12"/>
        <v>8.3077277296522982E-4</v>
      </c>
      <c r="F425" s="61">
        <f t="shared" si="13"/>
        <v>1.6277530342091676E-2</v>
      </c>
      <c r="G425" s="30"/>
    </row>
    <row r="426" spans="1:7" ht="15" customHeight="1" x14ac:dyDescent="0.25">
      <c r="A426" s="5">
        <v>152</v>
      </c>
      <c r="B426" s="15" t="s">
        <v>288</v>
      </c>
      <c r="C426" s="9" t="s">
        <v>289</v>
      </c>
      <c r="D426" s="42">
        <v>678</v>
      </c>
      <c r="E426" s="61">
        <f t="shared" si="12"/>
        <v>2.6822092384305989E-2</v>
      </c>
      <c r="F426" s="61">
        <f t="shared" si="13"/>
        <v>0.52553169390181709</v>
      </c>
      <c r="G426" s="30"/>
    </row>
    <row r="427" spans="1:7" ht="15" customHeight="1" x14ac:dyDescent="0.25">
      <c r="A427" s="5">
        <v>153</v>
      </c>
      <c r="B427" s="15" t="s">
        <v>290</v>
      </c>
      <c r="C427" s="9" t="s">
        <v>291</v>
      </c>
      <c r="D427" s="42">
        <v>18</v>
      </c>
      <c r="E427" s="61">
        <f t="shared" si="12"/>
        <v>7.1209094825591126E-4</v>
      </c>
      <c r="F427" s="61">
        <f t="shared" si="13"/>
        <v>1.395216886465001E-2</v>
      </c>
      <c r="G427" s="30"/>
    </row>
    <row r="428" spans="1:7" ht="15" customHeight="1" x14ac:dyDescent="0.25">
      <c r="A428" s="5">
        <v>154</v>
      </c>
      <c r="B428" s="15" t="s">
        <v>292</v>
      </c>
      <c r="C428" s="9" t="s">
        <v>293</v>
      </c>
      <c r="D428" s="42">
        <v>15</v>
      </c>
      <c r="E428" s="61">
        <f t="shared" si="12"/>
        <v>5.934091235465927E-4</v>
      </c>
      <c r="F428" s="61">
        <f t="shared" si="13"/>
        <v>1.1626807387208341E-2</v>
      </c>
      <c r="G428" s="30"/>
    </row>
    <row r="429" spans="1:7" ht="15" customHeight="1" x14ac:dyDescent="0.25">
      <c r="A429" s="5">
        <v>156</v>
      </c>
      <c r="B429" s="15" t="s">
        <v>296</v>
      </c>
      <c r="C429" s="9" t="s">
        <v>297</v>
      </c>
      <c r="D429" s="42">
        <v>47</v>
      </c>
      <c r="E429" s="61">
        <f t="shared" si="12"/>
        <v>1.8593485871126571E-3</v>
      </c>
      <c r="F429" s="61">
        <f t="shared" si="13"/>
        <v>3.6430663146586134E-2</v>
      </c>
      <c r="G429" s="30"/>
    </row>
    <row r="430" spans="1:7" ht="15" customHeight="1" x14ac:dyDescent="0.25">
      <c r="A430" s="5">
        <v>157</v>
      </c>
      <c r="B430" s="15" t="s">
        <v>298</v>
      </c>
      <c r="C430" s="9" t="s">
        <v>299</v>
      </c>
      <c r="D430" s="42">
        <v>1</v>
      </c>
      <c r="E430" s="61">
        <f t="shared" si="12"/>
        <v>3.9560608236439514E-5</v>
      </c>
      <c r="F430" s="61">
        <f t="shared" si="13"/>
        <v>7.7512049248055614E-4</v>
      </c>
      <c r="G430" s="30"/>
    </row>
    <row r="431" spans="1:7" ht="15" customHeight="1" x14ac:dyDescent="0.25">
      <c r="A431" s="5">
        <v>158</v>
      </c>
      <c r="B431" s="15" t="s">
        <v>300</v>
      </c>
      <c r="C431" s="9" t="s">
        <v>301</v>
      </c>
      <c r="D431" s="42">
        <v>42</v>
      </c>
      <c r="E431" s="61">
        <f t="shared" si="12"/>
        <v>1.6615455459304596E-3</v>
      </c>
      <c r="F431" s="61">
        <f t="shared" si="13"/>
        <v>3.2555060684183353E-2</v>
      </c>
      <c r="G431" s="30"/>
    </row>
    <row r="432" spans="1:7" ht="15" customHeight="1" x14ac:dyDescent="0.25">
      <c r="A432" s="5">
        <v>159</v>
      </c>
      <c r="B432" s="15" t="s">
        <v>302</v>
      </c>
      <c r="C432" s="9" t="s">
        <v>303</v>
      </c>
      <c r="D432" s="42">
        <v>2</v>
      </c>
      <c r="E432" s="61">
        <f t="shared" si="12"/>
        <v>7.9121216472879027E-5</v>
      </c>
      <c r="F432" s="61">
        <f t="shared" si="13"/>
        <v>1.5502409849611123E-3</v>
      </c>
      <c r="G432" s="30"/>
    </row>
    <row r="433" spans="1:7" ht="15" customHeight="1" x14ac:dyDescent="0.25">
      <c r="A433" s="5">
        <v>160</v>
      </c>
      <c r="B433" s="15" t="s">
        <v>304</v>
      </c>
      <c r="C433" s="9" t="s">
        <v>305</v>
      </c>
      <c r="D433" s="42">
        <v>86</v>
      </c>
      <c r="E433" s="61">
        <f t="shared" si="12"/>
        <v>3.4022123083337981E-3</v>
      </c>
      <c r="F433" s="61">
        <f t="shared" si="13"/>
        <v>6.6660362353327826E-2</v>
      </c>
      <c r="G433" s="30"/>
    </row>
    <row r="434" spans="1:7" ht="15" customHeight="1" x14ac:dyDescent="0.25">
      <c r="A434" s="5">
        <v>161</v>
      </c>
      <c r="B434" s="15" t="s">
        <v>306</v>
      </c>
      <c r="C434" s="9" t="s">
        <v>307</v>
      </c>
      <c r="D434" s="42">
        <v>53</v>
      </c>
      <c r="E434" s="61">
        <f t="shared" ref="E434:E497" si="14">D434/2527767*100</f>
        <v>2.0967122365312943E-3</v>
      </c>
      <c r="F434" s="61">
        <f t="shared" ref="F434:F497" si="15">D434/1290122*1000</f>
        <v>4.1081386101469476E-2</v>
      </c>
      <c r="G434" s="30"/>
    </row>
    <row r="435" spans="1:7" ht="15" customHeight="1" x14ac:dyDescent="0.25">
      <c r="A435" s="5">
        <v>162</v>
      </c>
      <c r="B435" s="15" t="s">
        <v>308</v>
      </c>
      <c r="C435" s="9" t="s">
        <v>309</v>
      </c>
      <c r="D435" s="42">
        <v>42</v>
      </c>
      <c r="E435" s="61">
        <f t="shared" si="14"/>
        <v>1.6615455459304596E-3</v>
      </c>
      <c r="F435" s="61">
        <f t="shared" si="15"/>
        <v>3.2555060684183353E-2</v>
      </c>
      <c r="G435" s="30"/>
    </row>
    <row r="436" spans="1:7" ht="15" customHeight="1" x14ac:dyDescent="0.25">
      <c r="A436" s="5">
        <v>163</v>
      </c>
      <c r="B436" s="15" t="s">
        <v>310</v>
      </c>
      <c r="C436" s="9" t="s">
        <v>311</v>
      </c>
      <c r="D436" s="42">
        <v>193</v>
      </c>
      <c r="E436" s="61">
        <f t="shared" si="14"/>
        <v>7.6351973896328258E-3</v>
      </c>
      <c r="F436" s="61">
        <f t="shared" si="15"/>
        <v>0.14959825504874735</v>
      </c>
      <c r="G436" s="30"/>
    </row>
    <row r="437" spans="1:7" ht="15" customHeight="1" x14ac:dyDescent="0.25">
      <c r="A437" s="5">
        <v>164</v>
      </c>
      <c r="B437" s="15" t="s">
        <v>312</v>
      </c>
      <c r="C437" s="9" t="s">
        <v>313</v>
      </c>
      <c r="D437" s="65">
        <v>1916</v>
      </c>
      <c r="E437" s="61">
        <f t="shared" si="14"/>
        <v>7.5798125381018114E-2</v>
      </c>
      <c r="F437" s="61">
        <f t="shared" si="15"/>
        <v>1.4851308635927456</v>
      </c>
      <c r="G437" s="30"/>
    </row>
    <row r="438" spans="1:7" ht="15" customHeight="1" x14ac:dyDescent="0.25">
      <c r="A438" s="3" t="s">
        <v>322</v>
      </c>
      <c r="B438" s="6" t="s">
        <v>323</v>
      </c>
      <c r="C438" s="3" t="s">
        <v>324</v>
      </c>
      <c r="D438" s="41">
        <f>SUM(D439:D453)</f>
        <v>854054</v>
      </c>
      <c r="E438" s="81">
        <f t="shared" si="14"/>
        <v>33.786895706764113</v>
      </c>
      <c r="F438" s="24">
        <f t="shared" si="15"/>
        <v>661.99475708498892</v>
      </c>
      <c r="G438" s="30"/>
    </row>
    <row r="439" spans="1:7" ht="15" customHeight="1" x14ac:dyDescent="0.25">
      <c r="A439" s="5">
        <v>165</v>
      </c>
      <c r="B439" s="15" t="s">
        <v>314</v>
      </c>
      <c r="C439" s="9" t="s">
        <v>315</v>
      </c>
      <c r="D439" s="42">
        <v>295885</v>
      </c>
      <c r="E439" s="61">
        <f t="shared" si="14"/>
        <v>11.705390568038904</v>
      </c>
      <c r="F439" s="61">
        <f t="shared" si="15"/>
        <v>229.34652691760934</v>
      </c>
      <c r="G439" s="30"/>
    </row>
    <row r="440" spans="1:7" ht="15" customHeight="1" x14ac:dyDescent="0.25">
      <c r="A440" s="5">
        <v>166</v>
      </c>
      <c r="B440" s="15" t="s">
        <v>316</v>
      </c>
      <c r="C440" s="9" t="s">
        <v>317</v>
      </c>
      <c r="D440" s="42">
        <v>36478</v>
      </c>
      <c r="E440" s="61">
        <f t="shared" si="14"/>
        <v>1.4430918672488406</v>
      </c>
      <c r="F440" s="61">
        <f t="shared" si="15"/>
        <v>28.274845324705723</v>
      </c>
      <c r="G440" s="30"/>
    </row>
    <row r="441" spans="1:7" ht="15" customHeight="1" x14ac:dyDescent="0.25">
      <c r="A441" s="5">
        <v>167</v>
      </c>
      <c r="B441" s="15" t="s">
        <v>318</v>
      </c>
      <c r="C441" s="9" t="s">
        <v>319</v>
      </c>
      <c r="D441" s="42">
        <v>355610</v>
      </c>
      <c r="E441" s="61">
        <f t="shared" si="14"/>
        <v>14.068147894960257</v>
      </c>
      <c r="F441" s="61">
        <f t="shared" si="15"/>
        <v>275.64059833101055</v>
      </c>
      <c r="G441" s="30"/>
    </row>
    <row r="442" spans="1:7" ht="15" customHeight="1" x14ac:dyDescent="0.25">
      <c r="A442" s="5">
        <v>168</v>
      </c>
      <c r="B442" s="15" t="s">
        <v>320</v>
      </c>
      <c r="C442" s="9" t="s">
        <v>321</v>
      </c>
      <c r="D442" s="42">
        <v>5755</v>
      </c>
      <c r="E442" s="61">
        <f t="shared" si="14"/>
        <v>0.22767130040070943</v>
      </c>
      <c r="F442" s="61">
        <f t="shared" si="15"/>
        <v>4.4608184342256001</v>
      </c>
      <c r="G442" s="30"/>
    </row>
    <row r="443" spans="1:7" ht="15" customHeight="1" x14ac:dyDescent="0.25">
      <c r="A443" s="5">
        <v>169</v>
      </c>
      <c r="B443" s="15" t="s">
        <v>325</v>
      </c>
      <c r="C443" s="9" t="s">
        <v>326</v>
      </c>
      <c r="D443" s="42">
        <v>4273</v>
      </c>
      <c r="E443" s="61">
        <f t="shared" si="14"/>
        <v>0.16904247899430605</v>
      </c>
      <c r="F443" s="61">
        <f t="shared" si="15"/>
        <v>3.3120898643694163</v>
      </c>
      <c r="G443" s="14"/>
    </row>
    <row r="444" spans="1:7" ht="15" customHeight="1" x14ac:dyDescent="0.25">
      <c r="A444" s="5">
        <v>170</v>
      </c>
      <c r="B444" s="15" t="s">
        <v>327</v>
      </c>
      <c r="C444" s="9" t="s">
        <v>328</v>
      </c>
      <c r="D444" s="42">
        <v>81114</v>
      </c>
      <c r="E444" s="61">
        <f t="shared" si="14"/>
        <v>3.2089191764905545</v>
      </c>
      <c r="F444" s="61">
        <f t="shared" si="15"/>
        <v>62.873123627067834</v>
      </c>
      <c r="G444" s="14"/>
    </row>
    <row r="445" spans="1:7" ht="15" customHeight="1" x14ac:dyDescent="0.25">
      <c r="A445" s="5">
        <v>171</v>
      </c>
      <c r="B445" s="15" t="s">
        <v>329</v>
      </c>
      <c r="C445" s="9" t="s">
        <v>330</v>
      </c>
      <c r="D445" s="42">
        <v>301</v>
      </c>
      <c r="E445" s="61">
        <f t="shared" si="14"/>
        <v>1.1907743079168294E-2</v>
      </c>
      <c r="F445" s="61">
        <f t="shared" si="15"/>
        <v>0.23331126823664738</v>
      </c>
      <c r="G445" s="14"/>
    </row>
    <row r="446" spans="1:7" ht="15" customHeight="1" x14ac:dyDescent="0.25">
      <c r="A446" s="5">
        <v>172</v>
      </c>
      <c r="B446" s="15" t="s">
        <v>331</v>
      </c>
      <c r="C446" s="9" t="s">
        <v>332</v>
      </c>
      <c r="D446" s="42">
        <v>34213</v>
      </c>
      <c r="E446" s="61">
        <f t="shared" si="14"/>
        <v>1.3534870895933051</v>
      </c>
      <c r="F446" s="61">
        <f t="shared" si="15"/>
        <v>26.519197409237268</v>
      </c>
      <c r="G446" s="14"/>
    </row>
    <row r="447" spans="1:7" ht="15" customHeight="1" x14ac:dyDescent="0.25">
      <c r="A447" s="5">
        <v>173</v>
      </c>
      <c r="B447" s="15" t="s">
        <v>333</v>
      </c>
      <c r="C447" s="9" t="s">
        <v>334</v>
      </c>
      <c r="D447" s="42">
        <v>13278</v>
      </c>
      <c r="E447" s="61">
        <f t="shared" si="14"/>
        <v>0.52528575616344386</v>
      </c>
      <c r="F447" s="61">
        <f t="shared" si="15"/>
        <v>10.292049899156824</v>
      </c>
      <c r="G447" s="14"/>
    </row>
    <row r="448" spans="1:7" ht="15" customHeight="1" x14ac:dyDescent="0.25">
      <c r="A448" s="5">
        <v>174</v>
      </c>
      <c r="B448" s="15" t="s">
        <v>335</v>
      </c>
      <c r="C448" s="9" t="s">
        <v>336</v>
      </c>
      <c r="D448" s="42">
        <v>1038</v>
      </c>
      <c r="E448" s="61">
        <f t="shared" si="14"/>
        <v>4.1063911349424213E-2</v>
      </c>
      <c r="F448" s="61">
        <f t="shared" si="15"/>
        <v>0.8045750711948173</v>
      </c>
      <c r="G448" s="14"/>
    </row>
    <row r="449" spans="1:7" ht="15" customHeight="1" x14ac:dyDescent="0.25">
      <c r="A449" s="5">
        <v>175</v>
      </c>
      <c r="B449" s="15" t="s">
        <v>337</v>
      </c>
      <c r="C449" s="9" t="s">
        <v>338</v>
      </c>
      <c r="D449" s="42">
        <v>2144</v>
      </c>
      <c r="E449" s="61">
        <f t="shared" si="14"/>
        <v>8.4817944058926328E-2</v>
      </c>
      <c r="F449" s="61">
        <f t="shared" si="15"/>
        <v>1.6618583358783123</v>
      </c>
      <c r="G449" s="14"/>
    </row>
    <row r="450" spans="1:7" ht="15" customHeight="1" x14ac:dyDescent="0.25">
      <c r="A450" s="5">
        <v>176</v>
      </c>
      <c r="B450" s="15" t="s">
        <v>339</v>
      </c>
      <c r="C450" s="9" t="s">
        <v>340</v>
      </c>
      <c r="D450" s="42">
        <v>22155</v>
      </c>
      <c r="E450" s="61">
        <f t="shared" si="14"/>
        <v>0.87646527547831743</v>
      </c>
      <c r="F450" s="61">
        <f t="shared" si="15"/>
        <v>17.172794510906723</v>
      </c>
      <c r="G450" s="14"/>
    </row>
    <row r="451" spans="1:7" ht="15" customHeight="1" x14ac:dyDescent="0.25">
      <c r="A451" s="5">
        <v>177</v>
      </c>
      <c r="B451" s="15" t="s">
        <v>341</v>
      </c>
      <c r="C451" s="9" t="s">
        <v>342</v>
      </c>
      <c r="D451" s="44">
        <v>74</v>
      </c>
      <c r="E451" s="61">
        <f t="shared" si="14"/>
        <v>2.9274850094965243E-3</v>
      </c>
      <c r="F451" s="61">
        <f t="shared" si="15"/>
        <v>5.7358916443561149E-2</v>
      </c>
      <c r="G451" s="14"/>
    </row>
    <row r="452" spans="1:7" ht="15" customHeight="1" x14ac:dyDescent="0.25">
      <c r="A452" s="5">
        <v>178</v>
      </c>
      <c r="B452" s="15" t="s">
        <v>343</v>
      </c>
      <c r="C452" s="9" t="s">
        <v>344</v>
      </c>
      <c r="D452" s="44">
        <v>4</v>
      </c>
      <c r="E452" s="61">
        <f t="shared" si="14"/>
        <v>1.5824243294575805E-4</v>
      </c>
      <c r="F452" s="61">
        <f t="shared" si="15"/>
        <v>3.1004819699222246E-3</v>
      </c>
      <c r="G452" s="14"/>
    </row>
    <row r="453" spans="1:7" ht="15" customHeight="1" x14ac:dyDescent="0.25">
      <c r="A453" s="5">
        <v>179</v>
      </c>
      <c r="B453" s="15" t="s">
        <v>345</v>
      </c>
      <c r="C453" s="9" t="s">
        <v>346</v>
      </c>
      <c r="D453" s="45">
        <v>1732</v>
      </c>
      <c r="E453" s="61">
        <f t="shared" si="14"/>
        <v>6.8518973465513236E-2</v>
      </c>
      <c r="F453" s="61">
        <f t="shared" si="15"/>
        <v>1.342508692976323</v>
      </c>
      <c r="G453" s="14"/>
    </row>
    <row r="454" spans="1:7" ht="15" customHeight="1" x14ac:dyDescent="0.25">
      <c r="A454" s="3" t="s">
        <v>357</v>
      </c>
      <c r="B454" s="6" t="s">
        <v>358</v>
      </c>
      <c r="C454" s="3" t="s">
        <v>359</v>
      </c>
      <c r="D454" s="41">
        <f>SUM(D455:D471)</f>
        <v>45966</v>
      </c>
      <c r="E454" s="81">
        <f t="shared" si="14"/>
        <v>1.8184429181961788</v>
      </c>
      <c r="F454" s="24">
        <f t="shared" si="15"/>
        <v>35.629188557361239</v>
      </c>
      <c r="G454" s="14"/>
    </row>
    <row r="455" spans="1:7" ht="15" customHeight="1" x14ac:dyDescent="0.25">
      <c r="A455" s="5">
        <v>180</v>
      </c>
      <c r="B455" s="15" t="s">
        <v>347</v>
      </c>
      <c r="C455" s="9" t="s">
        <v>348</v>
      </c>
      <c r="D455" s="44">
        <v>1511</v>
      </c>
      <c r="E455" s="61">
        <f t="shared" si="14"/>
        <v>5.9776079045260111E-2</v>
      </c>
      <c r="F455" s="61">
        <f t="shared" si="15"/>
        <v>1.1712070641381203</v>
      </c>
      <c r="G455" s="39"/>
    </row>
    <row r="456" spans="1:7" ht="15" customHeight="1" x14ac:dyDescent="0.25">
      <c r="A456" s="5">
        <v>181</v>
      </c>
      <c r="B456" s="15" t="s">
        <v>349</v>
      </c>
      <c r="C456" s="9" t="s">
        <v>350</v>
      </c>
      <c r="D456" s="44">
        <v>3450</v>
      </c>
      <c r="E456" s="61">
        <f t="shared" si="14"/>
        <v>0.13648409841571632</v>
      </c>
      <c r="F456" s="61">
        <f t="shared" si="15"/>
        <v>2.6741656990579186</v>
      </c>
      <c r="G456" s="39"/>
    </row>
    <row r="457" spans="1:7" ht="15" customHeight="1" x14ac:dyDescent="0.25">
      <c r="A457" s="5">
        <v>182</v>
      </c>
      <c r="B457" s="15" t="s">
        <v>351</v>
      </c>
      <c r="C457" s="9" t="s">
        <v>352</v>
      </c>
      <c r="D457" s="44">
        <v>3271</v>
      </c>
      <c r="E457" s="61">
        <f t="shared" si="14"/>
        <v>0.12940274954139366</v>
      </c>
      <c r="F457" s="61">
        <f t="shared" si="15"/>
        <v>2.5354191309038989</v>
      </c>
      <c r="G457" s="39"/>
    </row>
    <row r="458" spans="1:7" ht="15" customHeight="1" x14ac:dyDescent="0.25">
      <c r="A458" s="5">
        <v>183</v>
      </c>
      <c r="B458" s="15" t="s">
        <v>353</v>
      </c>
      <c r="C458" s="9" t="s">
        <v>354</v>
      </c>
      <c r="D458" s="44">
        <v>32</v>
      </c>
      <c r="E458" s="61">
        <f t="shared" si="14"/>
        <v>1.2659394635660644E-3</v>
      </c>
      <c r="F458" s="61">
        <f t="shared" si="15"/>
        <v>2.4803855759377796E-2</v>
      </c>
      <c r="G458" s="39"/>
    </row>
    <row r="459" spans="1:7" ht="15" customHeight="1" x14ac:dyDescent="0.25">
      <c r="A459" s="5">
        <v>184</v>
      </c>
      <c r="B459" s="15" t="s">
        <v>355</v>
      </c>
      <c r="C459" s="9" t="s">
        <v>356</v>
      </c>
      <c r="D459" s="44">
        <v>1807</v>
      </c>
      <c r="E459" s="61">
        <f t="shared" si="14"/>
        <v>7.1486019083246199E-2</v>
      </c>
      <c r="F459" s="61">
        <f t="shared" si="15"/>
        <v>1.4006427299123649</v>
      </c>
      <c r="G459" s="39"/>
    </row>
    <row r="460" spans="1:7" ht="15" customHeight="1" x14ac:dyDescent="0.25">
      <c r="A460" s="5">
        <v>185</v>
      </c>
      <c r="B460" s="15" t="s">
        <v>360</v>
      </c>
      <c r="C460" s="9" t="s">
        <v>361</v>
      </c>
      <c r="D460" s="44">
        <v>9973</v>
      </c>
      <c r="E460" s="61">
        <f t="shared" si="14"/>
        <v>0.3945379459420113</v>
      </c>
      <c r="F460" s="61">
        <f t="shared" si="15"/>
        <v>7.7302766715085864</v>
      </c>
      <c r="G460" s="39"/>
    </row>
    <row r="461" spans="1:7" ht="15" customHeight="1" x14ac:dyDescent="0.25">
      <c r="A461" s="5">
        <v>186</v>
      </c>
      <c r="B461" s="15" t="s">
        <v>362</v>
      </c>
      <c r="C461" s="9" t="s">
        <v>363</v>
      </c>
      <c r="D461" s="44">
        <v>679</v>
      </c>
      <c r="E461" s="61">
        <f t="shared" si="14"/>
        <v>2.686165299254243E-2</v>
      </c>
      <c r="F461" s="61">
        <f t="shared" si="15"/>
        <v>0.52630681439429761</v>
      </c>
      <c r="G461" s="39"/>
    </row>
    <row r="462" spans="1:7" ht="15" customHeight="1" x14ac:dyDescent="0.25">
      <c r="A462" s="5">
        <v>187</v>
      </c>
      <c r="B462" s="15" t="s">
        <v>364</v>
      </c>
      <c r="C462" s="9" t="s">
        <v>365</v>
      </c>
      <c r="D462" s="44">
        <v>1423</v>
      </c>
      <c r="E462" s="61">
        <f t="shared" si="14"/>
        <v>5.6294745520453431E-2</v>
      </c>
      <c r="F462" s="61">
        <f t="shared" si="15"/>
        <v>1.1029964607998315</v>
      </c>
      <c r="G462" s="39"/>
    </row>
    <row r="463" spans="1:7" ht="15" customHeight="1" x14ac:dyDescent="0.25">
      <c r="A463" s="5">
        <v>188</v>
      </c>
      <c r="B463" s="15" t="s">
        <v>366</v>
      </c>
      <c r="C463" s="9" t="s">
        <v>367</v>
      </c>
      <c r="D463" s="44">
        <v>744</v>
      </c>
      <c r="E463" s="61">
        <f t="shared" si="14"/>
        <v>2.9433092527910997E-2</v>
      </c>
      <c r="F463" s="61">
        <f t="shared" si="15"/>
        <v>0.57668964640553377</v>
      </c>
      <c r="G463" s="39"/>
    </row>
    <row r="464" spans="1:7" ht="15" customHeight="1" x14ac:dyDescent="0.25">
      <c r="A464" s="5">
        <v>189</v>
      </c>
      <c r="B464" s="15" t="s">
        <v>368</v>
      </c>
      <c r="C464" s="9" t="s">
        <v>369</v>
      </c>
      <c r="D464" s="44">
        <v>418</v>
      </c>
      <c r="E464" s="61">
        <f t="shared" si="14"/>
        <v>1.6536334242831716E-2</v>
      </c>
      <c r="F464" s="61">
        <f t="shared" si="15"/>
        <v>0.32400036585687242</v>
      </c>
      <c r="G464" s="39"/>
    </row>
    <row r="465" spans="1:7" ht="15" customHeight="1" x14ac:dyDescent="0.25">
      <c r="A465" s="5">
        <v>190</v>
      </c>
      <c r="B465" s="15" t="s">
        <v>370</v>
      </c>
      <c r="C465" s="9" t="s">
        <v>371</v>
      </c>
      <c r="D465" s="44">
        <v>52</v>
      </c>
      <c r="E465" s="61">
        <f t="shared" si="14"/>
        <v>2.0571516282948546E-3</v>
      </c>
      <c r="F465" s="61">
        <f t="shared" si="15"/>
        <v>4.0306265608988916E-2</v>
      </c>
      <c r="G465" s="39"/>
    </row>
    <row r="466" spans="1:7" ht="15" customHeight="1" x14ac:dyDescent="0.25">
      <c r="A466" s="5">
        <v>191</v>
      </c>
      <c r="B466" s="15" t="s">
        <v>372</v>
      </c>
      <c r="C466" s="9" t="s">
        <v>373</v>
      </c>
      <c r="D466" s="44">
        <v>2</v>
      </c>
      <c r="E466" s="61">
        <f t="shared" si="14"/>
        <v>7.9121216472879027E-5</v>
      </c>
      <c r="F466" s="61">
        <f t="shared" si="15"/>
        <v>1.5502409849611123E-3</v>
      </c>
      <c r="G466" s="39"/>
    </row>
    <row r="467" spans="1:7" ht="15" customHeight="1" x14ac:dyDescent="0.25">
      <c r="A467" s="5">
        <v>192</v>
      </c>
      <c r="B467" s="15" t="s">
        <v>374</v>
      </c>
      <c r="C467" s="9" t="s">
        <v>375</v>
      </c>
      <c r="D467" s="44">
        <v>19542</v>
      </c>
      <c r="E467" s="61">
        <f t="shared" si="14"/>
        <v>0.77309340615650102</v>
      </c>
      <c r="F467" s="61">
        <f t="shared" si="15"/>
        <v>15.147404664055028</v>
      </c>
      <c r="G467" s="39"/>
    </row>
    <row r="468" spans="1:7" ht="15" customHeight="1" x14ac:dyDescent="0.25">
      <c r="A468" s="5">
        <v>194</v>
      </c>
      <c r="B468" s="15" t="s">
        <v>378</v>
      </c>
      <c r="C468" s="9" t="s">
        <v>379</v>
      </c>
      <c r="D468" s="44">
        <v>295</v>
      </c>
      <c r="E468" s="61">
        <f t="shared" si="14"/>
        <v>1.1670379429749656E-2</v>
      </c>
      <c r="F468" s="61">
        <f t="shared" si="15"/>
        <v>0.22866054528176405</v>
      </c>
      <c r="G468" s="39"/>
    </row>
    <row r="469" spans="1:7" ht="15" customHeight="1" x14ac:dyDescent="0.25">
      <c r="A469" s="5">
        <v>195</v>
      </c>
      <c r="B469" s="15" t="s">
        <v>380</v>
      </c>
      <c r="C469" s="9" t="s">
        <v>381</v>
      </c>
      <c r="D469" s="44">
        <v>134</v>
      </c>
      <c r="E469" s="61">
        <f t="shared" si="14"/>
        <v>5.3011215036828955E-3</v>
      </c>
      <c r="F469" s="61">
        <f t="shared" si="15"/>
        <v>0.10386614599239452</v>
      </c>
      <c r="G469" s="39"/>
    </row>
    <row r="470" spans="1:7" ht="15" customHeight="1" x14ac:dyDescent="0.25">
      <c r="A470" s="5">
        <v>196</v>
      </c>
      <c r="B470" s="15" t="s">
        <v>382</v>
      </c>
      <c r="C470" s="9" t="s">
        <v>383</v>
      </c>
      <c r="D470" s="44">
        <v>73</v>
      </c>
      <c r="E470" s="61">
        <f t="shared" si="14"/>
        <v>2.8879244012600847E-3</v>
      </c>
      <c r="F470" s="61">
        <f t="shared" si="15"/>
        <v>5.6583795951080595E-2</v>
      </c>
      <c r="G470" s="39"/>
    </row>
    <row r="471" spans="1:7" ht="15" customHeight="1" x14ac:dyDescent="0.25">
      <c r="A471" s="5">
        <v>197</v>
      </c>
      <c r="B471" s="15" t="s">
        <v>384</v>
      </c>
      <c r="C471" s="9" t="s">
        <v>385</v>
      </c>
      <c r="D471" s="45">
        <v>2560</v>
      </c>
      <c r="E471" s="61">
        <f t="shared" si="14"/>
        <v>0.10127515708528516</v>
      </c>
      <c r="F471" s="61">
        <f t="shared" si="15"/>
        <v>1.9843084607502237</v>
      </c>
      <c r="G471" s="39"/>
    </row>
    <row r="472" spans="1:7" ht="15" customHeight="1" x14ac:dyDescent="0.25">
      <c r="A472" s="3" t="s">
        <v>398</v>
      </c>
      <c r="B472" s="6" t="s">
        <v>662</v>
      </c>
      <c r="C472" s="3" t="s">
        <v>399</v>
      </c>
      <c r="D472" s="41">
        <f>D473+D474</f>
        <v>85636</v>
      </c>
      <c r="E472" s="81">
        <f t="shared" si="14"/>
        <v>3.3878122469357344</v>
      </c>
      <c r="F472" s="24">
        <f t="shared" si="15"/>
        <v>66.378218494064896</v>
      </c>
      <c r="G472" s="39"/>
    </row>
    <row r="473" spans="1:7" ht="15" customHeight="1" x14ac:dyDescent="0.25">
      <c r="A473" s="5">
        <v>198</v>
      </c>
      <c r="B473" s="7" t="s">
        <v>386</v>
      </c>
      <c r="C473" s="13" t="s">
        <v>387</v>
      </c>
      <c r="D473" s="44">
        <v>26554</v>
      </c>
      <c r="E473" s="61">
        <f t="shared" si="14"/>
        <v>1.0504923911104147</v>
      </c>
      <c r="F473" s="61">
        <f t="shared" si="15"/>
        <v>20.582549557328687</v>
      </c>
      <c r="G473" s="39"/>
    </row>
    <row r="474" spans="1:7" ht="15" customHeight="1" x14ac:dyDescent="0.25">
      <c r="A474" s="5">
        <v>199</v>
      </c>
      <c r="B474" s="7" t="s">
        <v>388</v>
      </c>
      <c r="C474" s="13" t="s">
        <v>389</v>
      </c>
      <c r="D474" s="45">
        <v>59082</v>
      </c>
      <c r="E474" s="61">
        <f t="shared" si="14"/>
        <v>2.3373198558253194</v>
      </c>
      <c r="F474" s="61">
        <f t="shared" si="15"/>
        <v>45.795668936736213</v>
      </c>
      <c r="G474" s="39"/>
    </row>
    <row r="475" spans="1:7" ht="15" customHeight="1" x14ac:dyDescent="0.25">
      <c r="A475" s="3" t="s">
        <v>406</v>
      </c>
      <c r="B475" s="6" t="s">
        <v>663</v>
      </c>
      <c r="C475" s="3" t="s">
        <v>407</v>
      </c>
      <c r="D475" s="41">
        <f>SUM(D476:D486)</f>
        <v>29888</v>
      </c>
      <c r="E475" s="81">
        <f t="shared" si="14"/>
        <v>1.1823874589707042</v>
      </c>
      <c r="F475" s="24">
        <f t="shared" si="15"/>
        <v>23.166801279258859</v>
      </c>
      <c r="G475" s="39"/>
    </row>
    <row r="476" spans="1:7" ht="15" customHeight="1" x14ac:dyDescent="0.25">
      <c r="A476" s="5">
        <v>200</v>
      </c>
      <c r="B476" s="7" t="s">
        <v>390</v>
      </c>
      <c r="C476" s="13" t="s">
        <v>391</v>
      </c>
      <c r="D476" s="44">
        <v>742</v>
      </c>
      <c r="E476" s="61">
        <f t="shared" si="14"/>
        <v>2.9353971311438118E-2</v>
      </c>
      <c r="F476" s="61">
        <f t="shared" si="15"/>
        <v>0.57513940542057262</v>
      </c>
      <c r="G476" s="39"/>
    </row>
    <row r="477" spans="1:7" ht="15" customHeight="1" x14ac:dyDescent="0.25">
      <c r="A477" s="5">
        <v>201</v>
      </c>
      <c r="B477" s="7" t="s">
        <v>392</v>
      </c>
      <c r="C477" s="13" t="s">
        <v>393</v>
      </c>
      <c r="D477" s="44">
        <v>70</v>
      </c>
      <c r="E477" s="61">
        <f t="shared" si="14"/>
        <v>2.7692425765507662E-3</v>
      </c>
      <c r="F477" s="61">
        <f t="shared" si="15"/>
        <v>5.4258434473638928E-2</v>
      </c>
      <c r="G477" s="39"/>
    </row>
    <row r="478" spans="1:7" ht="15" customHeight="1" x14ac:dyDescent="0.25">
      <c r="A478" s="5">
        <v>202</v>
      </c>
      <c r="B478" s="7" t="s">
        <v>394</v>
      </c>
      <c r="C478" s="13" t="s">
        <v>395</v>
      </c>
      <c r="D478" s="44">
        <v>4042</v>
      </c>
      <c r="E478" s="61">
        <f t="shared" si="14"/>
        <v>0.15990397849168853</v>
      </c>
      <c r="F478" s="61">
        <f t="shared" si="15"/>
        <v>3.1330370306064075</v>
      </c>
      <c r="G478" s="39"/>
    </row>
    <row r="479" spans="1:7" ht="15" customHeight="1" x14ac:dyDescent="0.25">
      <c r="A479" s="5">
        <v>203</v>
      </c>
      <c r="B479" s="7" t="s">
        <v>396</v>
      </c>
      <c r="C479" s="13" t="s">
        <v>397</v>
      </c>
      <c r="D479" s="44">
        <v>2793</v>
      </c>
      <c r="E479" s="61">
        <f t="shared" si="14"/>
        <v>0.11049277880437555</v>
      </c>
      <c r="F479" s="61">
        <f t="shared" si="15"/>
        <v>2.1649115354981934</v>
      </c>
      <c r="G479" s="39"/>
    </row>
    <row r="480" spans="1:7" ht="15" customHeight="1" x14ac:dyDescent="0.25">
      <c r="A480" s="5">
        <v>204</v>
      </c>
      <c r="B480" s="7" t="s">
        <v>400</v>
      </c>
      <c r="C480" s="13" t="s">
        <v>401</v>
      </c>
      <c r="D480" s="44">
        <v>1282</v>
      </c>
      <c r="E480" s="61">
        <f t="shared" si="14"/>
        <v>5.0716699759115455E-2</v>
      </c>
      <c r="F480" s="61">
        <f t="shared" si="15"/>
        <v>0.99370447136007289</v>
      </c>
      <c r="G480" s="39"/>
    </row>
    <row r="481" spans="1:7" ht="15" customHeight="1" x14ac:dyDescent="0.25">
      <c r="A481" s="5">
        <v>205</v>
      </c>
      <c r="B481" s="7" t="s">
        <v>402</v>
      </c>
      <c r="C481" s="13" t="s">
        <v>403</v>
      </c>
      <c r="D481" s="44">
        <v>107</v>
      </c>
      <c r="E481" s="61">
        <f t="shared" si="14"/>
        <v>4.2329850812990281E-3</v>
      </c>
      <c r="F481" s="61">
        <f t="shared" si="15"/>
        <v>8.2937892695419513E-2</v>
      </c>
      <c r="G481" s="39"/>
    </row>
    <row r="482" spans="1:7" ht="15" customHeight="1" x14ac:dyDescent="0.25">
      <c r="A482" s="5">
        <v>206</v>
      </c>
      <c r="B482" s="7" t="s">
        <v>404</v>
      </c>
      <c r="C482" s="13" t="s">
        <v>405</v>
      </c>
      <c r="D482" s="44">
        <v>14760</v>
      </c>
      <c r="E482" s="61">
        <f t="shared" si="14"/>
        <v>0.58391457756984722</v>
      </c>
      <c r="F482" s="61">
        <f t="shared" si="15"/>
        <v>11.440778469013008</v>
      </c>
      <c r="G482" s="39"/>
    </row>
    <row r="483" spans="1:7" ht="15" customHeight="1" x14ac:dyDescent="0.25">
      <c r="A483" s="5">
        <v>207</v>
      </c>
      <c r="B483" s="7" t="s">
        <v>408</v>
      </c>
      <c r="C483" s="13" t="s">
        <v>409</v>
      </c>
      <c r="D483" s="44">
        <v>5186</v>
      </c>
      <c r="E483" s="61">
        <f t="shared" si="14"/>
        <v>0.20516131431417531</v>
      </c>
      <c r="F483" s="61">
        <f t="shared" si="15"/>
        <v>4.0197748740041632</v>
      </c>
      <c r="G483" s="39"/>
    </row>
    <row r="484" spans="1:7" ht="15" customHeight="1" x14ac:dyDescent="0.25">
      <c r="A484" s="5">
        <v>208</v>
      </c>
      <c r="B484" s="7" t="s">
        <v>410</v>
      </c>
      <c r="C484" s="13" t="s">
        <v>411</v>
      </c>
      <c r="D484" s="44">
        <v>95</v>
      </c>
      <c r="E484" s="61">
        <f t="shared" si="14"/>
        <v>3.7582577824617539E-3</v>
      </c>
      <c r="F484" s="61">
        <f t="shared" si="15"/>
        <v>7.3636446785652829E-2</v>
      </c>
      <c r="G484" s="39"/>
    </row>
    <row r="485" spans="1:7" ht="15" customHeight="1" x14ac:dyDescent="0.25">
      <c r="A485" s="5">
        <v>209</v>
      </c>
      <c r="B485" s="7" t="s">
        <v>412</v>
      </c>
      <c r="C485" s="13" t="s">
        <v>413</v>
      </c>
      <c r="D485" s="44">
        <v>20</v>
      </c>
      <c r="E485" s="61">
        <f t="shared" si="14"/>
        <v>7.912121647287903E-4</v>
      </c>
      <c r="F485" s="61">
        <f t="shared" si="15"/>
        <v>1.5502409849611123E-2</v>
      </c>
      <c r="G485" s="39"/>
    </row>
    <row r="486" spans="1:7" ht="15" customHeight="1" x14ac:dyDescent="0.25">
      <c r="A486" s="5">
        <v>210</v>
      </c>
      <c r="B486" s="7" t="s">
        <v>414</v>
      </c>
      <c r="C486" s="13" t="s">
        <v>415</v>
      </c>
      <c r="D486" s="45">
        <v>791</v>
      </c>
      <c r="E486" s="61">
        <f t="shared" si="14"/>
        <v>3.1292441115023654E-2</v>
      </c>
      <c r="F486" s="61">
        <f t="shared" si="15"/>
        <v>0.61312030955211994</v>
      </c>
      <c r="G486" s="39"/>
    </row>
    <row r="487" spans="1:7" ht="15" customHeight="1" x14ac:dyDescent="0.25">
      <c r="A487" s="3" t="s">
        <v>432</v>
      </c>
      <c r="B487" s="6" t="s">
        <v>664</v>
      </c>
      <c r="C487" s="3" t="s">
        <v>433</v>
      </c>
      <c r="D487" s="41">
        <f>SUM(D488:D508)</f>
        <v>36704</v>
      </c>
      <c r="E487" s="81">
        <f t="shared" si="14"/>
        <v>1.4520325647102759</v>
      </c>
      <c r="F487" s="24">
        <f t="shared" si="15"/>
        <v>28.450022556006331</v>
      </c>
      <c r="G487" s="39"/>
    </row>
    <row r="488" spans="1:7" ht="15" customHeight="1" x14ac:dyDescent="0.25">
      <c r="A488" s="5">
        <v>211</v>
      </c>
      <c r="B488" s="15" t="s">
        <v>416</v>
      </c>
      <c r="C488" s="9" t="s">
        <v>417</v>
      </c>
      <c r="D488" s="44">
        <v>101</v>
      </c>
      <c r="E488" s="61">
        <f t="shared" si="14"/>
        <v>3.9956214318803912E-3</v>
      </c>
      <c r="F488" s="61">
        <f t="shared" si="15"/>
        <v>7.8287169740536164E-2</v>
      </c>
      <c r="G488" s="39"/>
    </row>
    <row r="489" spans="1:7" ht="15" customHeight="1" x14ac:dyDescent="0.25">
      <c r="A489" s="5">
        <v>212</v>
      </c>
      <c r="B489" s="15" t="s">
        <v>418</v>
      </c>
      <c r="C489" s="9" t="s">
        <v>419</v>
      </c>
      <c r="D489" s="44">
        <v>357</v>
      </c>
      <c r="E489" s="61">
        <f t="shared" si="14"/>
        <v>1.4123137140408906E-2</v>
      </c>
      <c r="F489" s="61">
        <f t="shared" si="15"/>
        <v>0.27671801581555849</v>
      </c>
      <c r="G489" s="39"/>
    </row>
    <row r="490" spans="1:7" ht="15" customHeight="1" x14ac:dyDescent="0.25">
      <c r="A490" s="5">
        <v>213</v>
      </c>
      <c r="B490" s="15" t="s">
        <v>420</v>
      </c>
      <c r="C490" s="9" t="s">
        <v>421</v>
      </c>
      <c r="D490" s="44">
        <v>724</v>
      </c>
      <c r="E490" s="61">
        <f t="shared" si="14"/>
        <v>2.8641880363182208E-2</v>
      </c>
      <c r="F490" s="61">
        <f t="shared" si="15"/>
        <v>0.56118723655592262</v>
      </c>
      <c r="G490" s="39"/>
    </row>
    <row r="491" spans="1:7" ht="15" customHeight="1" x14ac:dyDescent="0.25">
      <c r="A491" s="5">
        <v>214</v>
      </c>
      <c r="B491" s="15" t="s">
        <v>422</v>
      </c>
      <c r="C491" s="9" t="s">
        <v>423</v>
      </c>
      <c r="D491" s="44">
        <v>405</v>
      </c>
      <c r="E491" s="61">
        <f t="shared" si="14"/>
        <v>1.6022046335758003E-2</v>
      </c>
      <c r="F491" s="61">
        <f t="shared" si="15"/>
        <v>0.31392379945462523</v>
      </c>
      <c r="G491" s="39"/>
    </row>
    <row r="492" spans="1:7" ht="15" customHeight="1" x14ac:dyDescent="0.25">
      <c r="A492" s="5">
        <v>215</v>
      </c>
      <c r="B492" s="15" t="s">
        <v>424</v>
      </c>
      <c r="C492" s="9" t="s">
        <v>425</v>
      </c>
      <c r="D492" s="44">
        <v>703</v>
      </c>
      <c r="E492" s="61">
        <f t="shared" si="14"/>
        <v>2.7811107590216981E-2</v>
      </c>
      <c r="F492" s="61">
        <f t="shared" si="15"/>
        <v>0.54490970621383095</v>
      </c>
      <c r="G492" s="39"/>
    </row>
    <row r="493" spans="1:7" ht="15" customHeight="1" x14ac:dyDescent="0.25">
      <c r="A493" s="5">
        <v>216</v>
      </c>
      <c r="B493" s="15" t="s">
        <v>426</v>
      </c>
      <c r="C493" s="9" t="s">
        <v>427</v>
      </c>
      <c r="D493" s="44">
        <v>9355</v>
      </c>
      <c r="E493" s="61">
        <f t="shared" si="14"/>
        <v>0.37008949005189168</v>
      </c>
      <c r="F493" s="61">
        <f t="shared" si="15"/>
        <v>7.251252207155602</v>
      </c>
      <c r="G493" s="39"/>
    </row>
    <row r="494" spans="1:7" ht="15" customHeight="1" x14ac:dyDescent="0.25">
      <c r="A494" s="5">
        <v>217</v>
      </c>
      <c r="B494" s="15" t="s">
        <v>428</v>
      </c>
      <c r="C494" s="9" t="s">
        <v>429</v>
      </c>
      <c r="D494" s="44">
        <v>7534</v>
      </c>
      <c r="E494" s="61">
        <f t="shared" si="14"/>
        <v>0.29804962245333527</v>
      </c>
      <c r="F494" s="61">
        <f t="shared" si="15"/>
        <v>5.8397577903485098</v>
      </c>
      <c r="G494" s="39"/>
    </row>
    <row r="495" spans="1:7" ht="15" customHeight="1" x14ac:dyDescent="0.25">
      <c r="A495" s="5">
        <v>218</v>
      </c>
      <c r="B495" s="15" t="s">
        <v>430</v>
      </c>
      <c r="C495" s="9" t="s">
        <v>431</v>
      </c>
      <c r="D495" s="44">
        <v>4</v>
      </c>
      <c r="E495" s="61">
        <f t="shared" si="14"/>
        <v>1.5824243294575805E-4</v>
      </c>
      <c r="F495" s="61">
        <f t="shared" si="15"/>
        <v>3.1004819699222246E-3</v>
      </c>
      <c r="G495" s="39"/>
    </row>
    <row r="496" spans="1:7" ht="15" customHeight="1" x14ac:dyDescent="0.25">
      <c r="A496" s="5">
        <v>219</v>
      </c>
      <c r="B496" s="15" t="s">
        <v>434</v>
      </c>
      <c r="C496" s="9" t="s">
        <v>435</v>
      </c>
      <c r="D496" s="44">
        <v>11</v>
      </c>
      <c r="E496" s="61">
        <f t="shared" si="14"/>
        <v>4.3516669060083467E-4</v>
      </c>
      <c r="F496" s="61">
        <f t="shared" si="15"/>
        <v>8.5263254172861184E-3</v>
      </c>
      <c r="G496" s="39"/>
    </row>
    <row r="497" spans="1:7" ht="15" customHeight="1" x14ac:dyDescent="0.25">
      <c r="A497" s="5">
        <v>220</v>
      </c>
      <c r="B497" s="15" t="s">
        <v>436</v>
      </c>
      <c r="C497" s="9" t="s">
        <v>437</v>
      </c>
      <c r="D497" s="44">
        <v>694</v>
      </c>
      <c r="E497" s="61">
        <f t="shared" si="14"/>
        <v>2.7455062116089023E-2</v>
      </c>
      <c r="F497" s="61">
        <f t="shared" si="15"/>
        <v>0.53793362178150594</v>
      </c>
      <c r="G497" s="39"/>
    </row>
    <row r="498" spans="1:7" ht="15" customHeight="1" x14ac:dyDescent="0.25">
      <c r="A498" s="5">
        <v>221</v>
      </c>
      <c r="B498" s="15" t="s">
        <v>438</v>
      </c>
      <c r="C498" s="9" t="s">
        <v>439</v>
      </c>
      <c r="D498" s="44">
        <v>5406</v>
      </c>
      <c r="E498" s="61">
        <f t="shared" ref="E498:E561" si="16">D498/2527767*100</f>
        <v>0.21386464812619202</v>
      </c>
      <c r="F498" s="61">
        <f t="shared" ref="F498:F561" si="17">D498/1290122*1000</f>
        <v>4.1903013823498867</v>
      </c>
      <c r="G498" s="39"/>
    </row>
    <row r="499" spans="1:7" ht="15" customHeight="1" x14ac:dyDescent="0.25">
      <c r="A499" s="5">
        <v>222</v>
      </c>
      <c r="B499" s="15" t="s">
        <v>440</v>
      </c>
      <c r="C499" s="9" t="s">
        <v>441</v>
      </c>
      <c r="D499" s="44">
        <v>2720</v>
      </c>
      <c r="E499" s="61">
        <f t="shared" si="16"/>
        <v>0.10760485440311549</v>
      </c>
      <c r="F499" s="61">
        <f t="shared" si="17"/>
        <v>2.1083277395471125</v>
      </c>
      <c r="G499" s="39"/>
    </row>
    <row r="500" spans="1:7" ht="15" customHeight="1" x14ac:dyDescent="0.25">
      <c r="A500" s="5">
        <v>223</v>
      </c>
      <c r="B500" s="15" t="s">
        <v>442</v>
      </c>
      <c r="C500" s="9" t="s">
        <v>443</v>
      </c>
      <c r="D500" s="44">
        <v>486</v>
      </c>
      <c r="E500" s="61">
        <f t="shared" si="16"/>
        <v>1.9226455602909604E-2</v>
      </c>
      <c r="F500" s="61">
        <f t="shared" si="17"/>
        <v>0.37670855934555025</v>
      </c>
      <c r="G500" s="39"/>
    </row>
    <row r="501" spans="1:7" ht="15" customHeight="1" x14ac:dyDescent="0.25">
      <c r="A501" s="5">
        <v>224</v>
      </c>
      <c r="B501" s="15" t="s">
        <v>444</v>
      </c>
      <c r="C501" s="9" t="s">
        <v>445</v>
      </c>
      <c r="D501" s="44">
        <v>23</v>
      </c>
      <c r="E501" s="61">
        <f t="shared" si="16"/>
        <v>9.0989398943810886E-4</v>
      </c>
      <c r="F501" s="61">
        <f t="shared" si="17"/>
        <v>1.782777132705279E-2</v>
      </c>
      <c r="G501" s="39"/>
    </row>
    <row r="502" spans="1:7" ht="15" customHeight="1" x14ac:dyDescent="0.25">
      <c r="A502" s="5">
        <v>225</v>
      </c>
      <c r="B502" s="15" t="s">
        <v>446</v>
      </c>
      <c r="C502" s="9" t="s">
        <v>447</v>
      </c>
      <c r="D502" s="44">
        <v>5</v>
      </c>
      <c r="E502" s="61">
        <f t="shared" si="16"/>
        <v>1.9780304118219758E-4</v>
      </c>
      <c r="F502" s="61">
        <f t="shared" si="17"/>
        <v>3.8756024624027807E-3</v>
      </c>
      <c r="G502" s="39"/>
    </row>
    <row r="503" spans="1:7" ht="15" customHeight="1" x14ac:dyDescent="0.25">
      <c r="A503" s="5">
        <v>226</v>
      </c>
      <c r="B503" s="15" t="s">
        <v>448</v>
      </c>
      <c r="C503" s="9" t="s">
        <v>449</v>
      </c>
      <c r="D503" s="44">
        <v>1392</v>
      </c>
      <c r="E503" s="61">
        <f t="shared" si="16"/>
        <v>5.5068366665123804E-2</v>
      </c>
      <c r="F503" s="61">
        <f t="shared" si="17"/>
        <v>1.0789677255329342</v>
      </c>
      <c r="G503" s="39"/>
    </row>
    <row r="504" spans="1:7" ht="15" customHeight="1" x14ac:dyDescent="0.25">
      <c r="A504" s="5">
        <v>229</v>
      </c>
      <c r="B504" s="15" t="s">
        <v>454</v>
      </c>
      <c r="C504" s="9" t="s">
        <v>455</v>
      </c>
      <c r="D504" s="44">
        <v>246</v>
      </c>
      <c r="E504" s="61">
        <f t="shared" si="16"/>
        <v>9.7319096261641209E-3</v>
      </c>
      <c r="F504" s="61">
        <f t="shared" si="17"/>
        <v>0.19067964115021679</v>
      </c>
      <c r="G504" s="39"/>
    </row>
    <row r="505" spans="1:7" ht="15" customHeight="1" x14ac:dyDescent="0.25">
      <c r="A505" s="5">
        <v>230</v>
      </c>
      <c r="B505" s="15" t="s">
        <v>456</v>
      </c>
      <c r="C505" s="9" t="s">
        <v>457</v>
      </c>
      <c r="D505" s="44">
        <v>1262</v>
      </c>
      <c r="E505" s="61">
        <f t="shared" si="16"/>
        <v>4.9925487594386669E-2</v>
      </c>
      <c r="F505" s="61">
        <f t="shared" si="17"/>
        <v>0.97820206151046174</v>
      </c>
      <c r="G505" s="39"/>
    </row>
    <row r="506" spans="1:7" ht="15" customHeight="1" x14ac:dyDescent="0.25">
      <c r="A506" s="5">
        <v>231</v>
      </c>
      <c r="B506" s="15" t="s">
        <v>458</v>
      </c>
      <c r="C506" s="9" t="s">
        <v>459</v>
      </c>
      <c r="D506" s="44">
        <v>3</v>
      </c>
      <c r="E506" s="61">
        <f t="shared" si="16"/>
        <v>1.1868182470931855E-4</v>
      </c>
      <c r="F506" s="61">
        <f t="shared" si="17"/>
        <v>2.3253614774416684E-3</v>
      </c>
      <c r="G506" s="39"/>
    </row>
    <row r="507" spans="1:7" ht="15" customHeight="1" x14ac:dyDescent="0.25">
      <c r="A507" s="5">
        <v>232</v>
      </c>
      <c r="B507" s="15" t="s">
        <v>460</v>
      </c>
      <c r="C507" s="9" t="s">
        <v>461</v>
      </c>
      <c r="D507" s="44">
        <v>1</v>
      </c>
      <c r="E507" s="61">
        <f t="shared" si="16"/>
        <v>3.9560608236439514E-5</v>
      </c>
      <c r="F507" s="61">
        <f t="shared" si="17"/>
        <v>7.7512049248055614E-4</v>
      </c>
      <c r="G507" s="39"/>
    </row>
    <row r="508" spans="1:7" ht="15" customHeight="1" x14ac:dyDescent="0.25">
      <c r="A508" s="5">
        <v>233</v>
      </c>
      <c r="B508" s="15" t="s">
        <v>462</v>
      </c>
      <c r="C508" s="9" t="s">
        <v>463</v>
      </c>
      <c r="D508" s="45">
        <v>5272</v>
      </c>
      <c r="E508" s="61">
        <f t="shared" si="16"/>
        <v>0.20856352662250913</v>
      </c>
      <c r="F508" s="61">
        <f t="shared" si="17"/>
        <v>4.0864352363574916</v>
      </c>
      <c r="G508" s="39"/>
    </row>
    <row r="509" spans="1:7" ht="15" customHeight="1" x14ac:dyDescent="0.25">
      <c r="A509" s="3" t="s">
        <v>482</v>
      </c>
      <c r="B509" s="6" t="s">
        <v>665</v>
      </c>
      <c r="C509" s="3" t="s">
        <v>483</v>
      </c>
      <c r="D509" s="41">
        <f>SUM(D510:D513)</f>
        <v>5</v>
      </c>
      <c r="E509" s="81">
        <f t="shared" si="16"/>
        <v>1.9780304118219758E-4</v>
      </c>
      <c r="F509" s="24">
        <f t="shared" si="17"/>
        <v>3.8756024624027807E-3</v>
      </c>
      <c r="G509" s="39"/>
    </row>
    <row r="510" spans="1:7" ht="15" customHeight="1" x14ac:dyDescent="0.25">
      <c r="A510" s="5">
        <v>235</v>
      </c>
      <c r="B510" s="7" t="s">
        <v>466</v>
      </c>
      <c r="C510" s="13" t="s">
        <v>467</v>
      </c>
      <c r="D510" s="44">
        <v>1</v>
      </c>
      <c r="E510" s="61">
        <f t="shared" si="16"/>
        <v>3.9560608236439514E-5</v>
      </c>
      <c r="F510" s="61">
        <f t="shared" si="17"/>
        <v>7.7512049248055614E-4</v>
      </c>
      <c r="G510" s="39"/>
    </row>
    <row r="511" spans="1:7" ht="15" customHeight="1" x14ac:dyDescent="0.25">
      <c r="A511" s="5">
        <v>240</v>
      </c>
      <c r="B511" s="7" t="s">
        <v>476</v>
      </c>
      <c r="C511" s="13" t="s">
        <v>477</v>
      </c>
      <c r="D511" s="44">
        <v>1</v>
      </c>
      <c r="E511" s="61">
        <f t="shared" si="16"/>
        <v>3.9560608236439514E-5</v>
      </c>
      <c r="F511" s="61">
        <f t="shared" si="17"/>
        <v>7.7512049248055614E-4</v>
      </c>
      <c r="G511" s="39"/>
    </row>
    <row r="512" spans="1:7" ht="15" customHeight="1" x14ac:dyDescent="0.25">
      <c r="A512" s="5">
        <v>242</v>
      </c>
      <c r="B512" s="7" t="s">
        <v>480</v>
      </c>
      <c r="C512" s="13" t="s">
        <v>481</v>
      </c>
      <c r="D512" s="44">
        <v>1</v>
      </c>
      <c r="E512" s="61">
        <f t="shared" si="16"/>
        <v>3.9560608236439514E-5</v>
      </c>
      <c r="F512" s="61">
        <f t="shared" si="17"/>
        <v>7.7512049248055614E-4</v>
      </c>
      <c r="G512" s="39"/>
    </row>
    <row r="513" spans="1:7" ht="15" customHeight="1" x14ac:dyDescent="0.25">
      <c r="A513" s="5">
        <v>244</v>
      </c>
      <c r="B513" s="7" t="s">
        <v>486</v>
      </c>
      <c r="C513" s="13" t="s">
        <v>487</v>
      </c>
      <c r="D513" s="45">
        <v>2</v>
      </c>
      <c r="E513" s="61">
        <f t="shared" si="16"/>
        <v>7.9121216472879027E-5</v>
      </c>
      <c r="F513" s="61">
        <f t="shared" si="17"/>
        <v>1.5502409849611123E-3</v>
      </c>
      <c r="G513" s="39"/>
    </row>
    <row r="514" spans="1:7" ht="15" customHeight="1" x14ac:dyDescent="0.25">
      <c r="A514" s="3" t="s">
        <v>504</v>
      </c>
      <c r="B514" s="6" t="s">
        <v>666</v>
      </c>
      <c r="C514" s="3" t="s">
        <v>505</v>
      </c>
      <c r="D514" s="41">
        <f>SUM(D515:D523)</f>
        <v>8107</v>
      </c>
      <c r="E514" s="81">
        <f t="shared" si="16"/>
        <v>0.32071785097281513</v>
      </c>
      <c r="F514" s="24">
        <f t="shared" si="17"/>
        <v>6.2839018325398683</v>
      </c>
      <c r="G514" s="39"/>
    </row>
    <row r="515" spans="1:7" ht="15" customHeight="1" x14ac:dyDescent="0.25">
      <c r="A515" s="25">
        <v>245</v>
      </c>
      <c r="B515" s="26" t="s">
        <v>488</v>
      </c>
      <c r="C515" s="27" t="s">
        <v>489</v>
      </c>
      <c r="D515" s="44">
        <v>115</v>
      </c>
      <c r="E515" s="61">
        <f t="shared" si="16"/>
        <v>4.5494699471905443E-3</v>
      </c>
      <c r="F515" s="61">
        <f t="shared" si="17"/>
        <v>8.9138856635263955E-2</v>
      </c>
      <c r="G515" s="39"/>
    </row>
    <row r="516" spans="1:7" ht="15" customHeight="1" x14ac:dyDescent="0.25">
      <c r="A516" s="25">
        <v>246</v>
      </c>
      <c r="B516" s="26" t="s">
        <v>490</v>
      </c>
      <c r="C516" s="27" t="s">
        <v>491</v>
      </c>
      <c r="D516" s="44">
        <v>1185</v>
      </c>
      <c r="E516" s="61">
        <f t="shared" si="16"/>
        <v>4.6879320760180823E-2</v>
      </c>
      <c r="F516" s="61">
        <f t="shared" si="17"/>
        <v>0.9185177835894589</v>
      </c>
      <c r="G516" s="39"/>
    </row>
    <row r="517" spans="1:7" ht="15" customHeight="1" x14ac:dyDescent="0.25">
      <c r="A517" s="5">
        <v>247</v>
      </c>
      <c r="B517" s="15" t="s">
        <v>492</v>
      </c>
      <c r="C517" s="9" t="s">
        <v>493</v>
      </c>
      <c r="D517" s="44">
        <v>425</v>
      </c>
      <c r="E517" s="61">
        <f t="shared" si="16"/>
        <v>1.6813258500486792E-2</v>
      </c>
      <c r="F517" s="61">
        <f t="shared" si="17"/>
        <v>0.32942620930423633</v>
      </c>
      <c r="G517" s="39"/>
    </row>
    <row r="518" spans="1:7" ht="15" customHeight="1" x14ac:dyDescent="0.25">
      <c r="A518" s="5">
        <v>248</v>
      </c>
      <c r="B518" s="15" t="s">
        <v>494</v>
      </c>
      <c r="C518" s="9" t="s">
        <v>495</v>
      </c>
      <c r="D518" s="44">
        <v>568</v>
      </c>
      <c r="E518" s="61">
        <f t="shared" si="16"/>
        <v>2.2470425478297647E-2</v>
      </c>
      <c r="F518" s="61">
        <f t="shared" si="17"/>
        <v>0.44026843972895591</v>
      </c>
      <c r="G518" s="39"/>
    </row>
    <row r="519" spans="1:7" ht="15" customHeight="1" x14ac:dyDescent="0.25">
      <c r="A519" s="5">
        <v>249</v>
      </c>
      <c r="B519" s="15" t="s">
        <v>496</v>
      </c>
      <c r="C519" s="9" t="s">
        <v>497</v>
      </c>
      <c r="D519" s="45">
        <v>628</v>
      </c>
      <c r="E519" s="61">
        <f t="shared" si="16"/>
        <v>2.4844061972484014E-2</v>
      </c>
      <c r="F519" s="61">
        <f t="shared" si="17"/>
        <v>0.4867756692777892</v>
      </c>
      <c r="G519" s="39"/>
    </row>
    <row r="520" spans="1:7" ht="15" customHeight="1" x14ac:dyDescent="0.25">
      <c r="A520" s="25">
        <v>250</v>
      </c>
      <c r="B520" s="26" t="s">
        <v>649</v>
      </c>
      <c r="C520" s="27" t="s">
        <v>650</v>
      </c>
      <c r="D520" s="46">
        <v>182</v>
      </c>
      <c r="E520" s="61">
        <f t="shared" si="16"/>
        <v>7.2000306990319916E-3</v>
      </c>
      <c r="F520" s="61">
        <f t="shared" si="17"/>
        <v>0.1410719296314612</v>
      </c>
      <c r="G520" s="39"/>
    </row>
    <row r="521" spans="1:7" ht="15" customHeight="1" x14ac:dyDescent="0.25">
      <c r="A521" s="5">
        <v>251</v>
      </c>
      <c r="B521" s="7" t="s">
        <v>498</v>
      </c>
      <c r="C521" s="13" t="s">
        <v>499</v>
      </c>
      <c r="D521" s="44">
        <v>448</v>
      </c>
      <c r="E521" s="61">
        <f t="shared" si="16"/>
        <v>1.7723152489924902E-2</v>
      </c>
      <c r="F521" s="61">
        <f t="shared" si="17"/>
        <v>0.34725398063128909</v>
      </c>
      <c r="G521" s="39"/>
    </row>
    <row r="522" spans="1:7" ht="15" customHeight="1" x14ac:dyDescent="0.25">
      <c r="A522" s="25">
        <v>252</v>
      </c>
      <c r="B522" s="26" t="s">
        <v>651</v>
      </c>
      <c r="C522" s="27" t="s">
        <v>652</v>
      </c>
      <c r="D522" s="45">
        <v>178</v>
      </c>
      <c r="E522" s="61">
        <f t="shared" si="16"/>
        <v>7.0417882660862331E-3</v>
      </c>
      <c r="F522" s="61">
        <f t="shared" si="17"/>
        <v>0.13797144766153899</v>
      </c>
      <c r="G522" s="39"/>
    </row>
    <row r="523" spans="1:7" ht="15" customHeight="1" x14ac:dyDescent="0.25">
      <c r="A523" s="5">
        <v>253</v>
      </c>
      <c r="B523" s="7" t="s">
        <v>500</v>
      </c>
      <c r="C523" s="13" t="s">
        <v>501</v>
      </c>
      <c r="D523" s="45">
        <v>4378</v>
      </c>
      <c r="E523" s="61">
        <f t="shared" si="16"/>
        <v>0.17319634285913219</v>
      </c>
      <c r="F523" s="61">
        <f t="shared" si="17"/>
        <v>3.3934775160798747</v>
      </c>
      <c r="G523" s="39"/>
    </row>
    <row r="524" spans="1:7" ht="15" customHeight="1" x14ac:dyDescent="0.25">
      <c r="A524" s="3" t="s">
        <v>522</v>
      </c>
      <c r="B524" s="6" t="s">
        <v>915</v>
      </c>
      <c r="C524" s="3" t="s">
        <v>523</v>
      </c>
      <c r="D524" s="41">
        <f>SUM(D525:D537)</f>
        <v>20214</v>
      </c>
      <c r="E524" s="81">
        <f t="shared" si="16"/>
        <v>0.79967813489138839</v>
      </c>
      <c r="F524" s="24">
        <f t="shared" si="17"/>
        <v>15.668285635001961</v>
      </c>
      <c r="G524" s="39"/>
    </row>
    <row r="525" spans="1:7" ht="15" customHeight="1" x14ac:dyDescent="0.25">
      <c r="A525" s="5">
        <v>254</v>
      </c>
      <c r="B525" s="7" t="s">
        <v>502</v>
      </c>
      <c r="C525" s="13" t="s">
        <v>503</v>
      </c>
      <c r="D525" s="44">
        <v>94</v>
      </c>
      <c r="E525" s="61">
        <f t="shared" si="16"/>
        <v>3.7186971742253143E-3</v>
      </c>
      <c r="F525" s="61">
        <f t="shared" si="17"/>
        <v>7.2861326293172268E-2</v>
      </c>
      <c r="G525" s="39"/>
    </row>
    <row r="526" spans="1:7" ht="15" customHeight="1" x14ac:dyDescent="0.25">
      <c r="A526" s="5">
        <v>255</v>
      </c>
      <c r="B526" s="7" t="s">
        <v>506</v>
      </c>
      <c r="C526" s="13" t="s">
        <v>507</v>
      </c>
      <c r="D526" s="44">
        <v>343</v>
      </c>
      <c r="E526" s="61">
        <f t="shared" si="16"/>
        <v>1.3569288625098753E-2</v>
      </c>
      <c r="F526" s="61">
        <f t="shared" si="17"/>
        <v>0.26586632892083073</v>
      </c>
      <c r="G526" s="39"/>
    </row>
    <row r="527" spans="1:7" ht="15" customHeight="1" x14ac:dyDescent="0.25">
      <c r="A527" s="5">
        <v>256</v>
      </c>
      <c r="B527" s="7" t="s">
        <v>508</v>
      </c>
      <c r="C527" s="13" t="s">
        <v>509</v>
      </c>
      <c r="D527" s="44">
        <v>2485</v>
      </c>
      <c r="E527" s="61">
        <f t="shared" si="16"/>
        <v>9.8308111467552195E-2</v>
      </c>
      <c r="F527" s="61">
        <f t="shared" si="17"/>
        <v>1.926174423814182</v>
      </c>
      <c r="G527" s="39"/>
    </row>
    <row r="528" spans="1:7" ht="15" customHeight="1" x14ac:dyDescent="0.25">
      <c r="A528" s="5">
        <v>257</v>
      </c>
      <c r="B528" s="7" t="s">
        <v>510</v>
      </c>
      <c r="C528" s="13" t="s">
        <v>511</v>
      </c>
      <c r="D528" s="44">
        <v>219</v>
      </c>
      <c r="E528" s="61">
        <f t="shared" si="16"/>
        <v>8.6637732037802527E-3</v>
      </c>
      <c r="F528" s="61">
        <f t="shared" si="17"/>
        <v>0.16975138785324179</v>
      </c>
      <c r="G528" s="39"/>
    </row>
    <row r="529" spans="1:7" ht="15" customHeight="1" x14ac:dyDescent="0.25">
      <c r="A529" s="5">
        <v>258</v>
      </c>
      <c r="B529" s="7" t="s">
        <v>512</v>
      </c>
      <c r="C529" s="13" t="s">
        <v>513</v>
      </c>
      <c r="D529" s="44">
        <v>22</v>
      </c>
      <c r="E529" s="61">
        <f t="shared" si="16"/>
        <v>8.7033338120166934E-4</v>
      </c>
      <c r="F529" s="61">
        <f t="shared" si="17"/>
        <v>1.7052650834572237E-2</v>
      </c>
      <c r="G529" s="39"/>
    </row>
    <row r="530" spans="1:7" ht="15" customHeight="1" x14ac:dyDescent="0.25">
      <c r="A530" s="5">
        <v>259</v>
      </c>
      <c r="B530" s="7" t="s">
        <v>514</v>
      </c>
      <c r="C530" s="13" t="s">
        <v>515</v>
      </c>
      <c r="D530" s="44">
        <v>939</v>
      </c>
      <c r="E530" s="61">
        <f t="shared" si="16"/>
        <v>3.7147411134016699E-2</v>
      </c>
      <c r="F530" s="61">
        <f t="shared" si="17"/>
        <v>0.72783814243924227</v>
      </c>
      <c r="G530" s="39"/>
    </row>
    <row r="531" spans="1:7" ht="15" customHeight="1" x14ac:dyDescent="0.25">
      <c r="A531" s="5">
        <v>260</v>
      </c>
      <c r="B531" s="7" t="s">
        <v>516</v>
      </c>
      <c r="C531" s="13" t="s">
        <v>517</v>
      </c>
      <c r="D531" s="44">
        <v>1239</v>
      </c>
      <c r="E531" s="61">
        <f t="shared" si="16"/>
        <v>4.901559360494856E-2</v>
      </c>
      <c r="F531" s="61">
        <f t="shared" si="17"/>
        <v>0.96037429018340903</v>
      </c>
      <c r="G531" s="39"/>
    </row>
    <row r="532" spans="1:7" ht="15" customHeight="1" x14ac:dyDescent="0.25">
      <c r="A532" s="5">
        <v>261</v>
      </c>
      <c r="B532" s="7" t="s">
        <v>518</v>
      </c>
      <c r="C532" s="13" t="s">
        <v>519</v>
      </c>
      <c r="D532" s="44">
        <v>2492</v>
      </c>
      <c r="E532" s="61">
        <f t="shared" si="16"/>
        <v>9.8585035725207271E-2</v>
      </c>
      <c r="F532" s="61">
        <f t="shared" si="17"/>
        <v>1.931600267261546</v>
      </c>
      <c r="G532" s="39"/>
    </row>
    <row r="533" spans="1:7" ht="15" customHeight="1" x14ac:dyDescent="0.25">
      <c r="A533" s="5">
        <v>262</v>
      </c>
      <c r="B533" s="7" t="s">
        <v>520</v>
      </c>
      <c r="C533" s="13" t="s">
        <v>521</v>
      </c>
      <c r="D533" s="44">
        <v>243</v>
      </c>
      <c r="E533" s="61">
        <f t="shared" si="16"/>
        <v>9.6132278014548021E-3</v>
      </c>
      <c r="F533" s="61">
        <f t="shared" si="17"/>
        <v>0.18835427967277513</v>
      </c>
      <c r="G533" s="39"/>
    </row>
    <row r="534" spans="1:7" ht="15" customHeight="1" x14ac:dyDescent="0.25">
      <c r="A534" s="5">
        <v>263</v>
      </c>
      <c r="B534" s="7" t="s">
        <v>524</v>
      </c>
      <c r="C534" s="13" t="s">
        <v>525</v>
      </c>
      <c r="D534" s="47">
        <v>7711</v>
      </c>
      <c r="E534" s="61">
        <f t="shared" si="16"/>
        <v>0.30505185011118507</v>
      </c>
      <c r="F534" s="61">
        <f t="shared" si="17"/>
        <v>5.9769541175175682</v>
      </c>
      <c r="G534" s="40"/>
    </row>
    <row r="535" spans="1:7" ht="15" customHeight="1" x14ac:dyDescent="0.25">
      <c r="A535" s="5">
        <v>264</v>
      </c>
      <c r="B535" s="7" t="s">
        <v>526</v>
      </c>
      <c r="C535" s="13" t="s">
        <v>527</v>
      </c>
      <c r="D535" s="44">
        <v>2586</v>
      </c>
      <c r="E535" s="61">
        <f t="shared" si="16"/>
        <v>0.10230373289943258</v>
      </c>
      <c r="F535" s="61">
        <f t="shared" si="17"/>
        <v>2.0044615935547179</v>
      </c>
      <c r="G535" s="39"/>
    </row>
    <row r="536" spans="1:7" ht="15" customHeight="1" x14ac:dyDescent="0.25">
      <c r="A536" s="5">
        <v>265</v>
      </c>
      <c r="B536" s="7" t="s">
        <v>528</v>
      </c>
      <c r="C536" s="13" t="s">
        <v>529</v>
      </c>
      <c r="D536" s="44">
        <v>1565</v>
      </c>
      <c r="E536" s="61">
        <f t="shared" si="16"/>
        <v>6.1912351890027841E-2</v>
      </c>
      <c r="F536" s="61">
        <f t="shared" si="17"/>
        <v>1.2130635707320703</v>
      </c>
      <c r="G536" s="39"/>
    </row>
    <row r="537" spans="1:7" ht="15" customHeight="1" x14ac:dyDescent="0.25">
      <c r="A537" s="5">
        <v>266</v>
      </c>
      <c r="B537" s="7" t="s">
        <v>530</v>
      </c>
      <c r="C537" s="13" t="s">
        <v>531</v>
      </c>
      <c r="D537" s="45">
        <v>276</v>
      </c>
      <c r="E537" s="61">
        <f t="shared" si="16"/>
        <v>1.0918727873257306E-2</v>
      </c>
      <c r="F537" s="61">
        <f t="shared" si="17"/>
        <v>0.21393325592463347</v>
      </c>
      <c r="G537" s="39"/>
    </row>
    <row r="538" spans="1:7" ht="15" customHeight="1" x14ac:dyDescent="0.25">
      <c r="A538" s="3" t="s">
        <v>552</v>
      </c>
      <c r="B538" s="6" t="s">
        <v>667</v>
      </c>
      <c r="C538" s="3" t="s">
        <v>553</v>
      </c>
      <c r="D538" s="41">
        <f>SUM(D539:D541)</f>
        <v>304545</v>
      </c>
      <c r="E538" s="81">
        <f t="shared" si="16"/>
        <v>12.047985435366472</v>
      </c>
      <c r="F538" s="24">
        <f t="shared" si="17"/>
        <v>236.05907038249097</v>
      </c>
      <c r="G538" s="39"/>
    </row>
    <row r="539" spans="1:7" ht="15" customHeight="1" x14ac:dyDescent="0.25">
      <c r="A539" s="5">
        <v>267</v>
      </c>
      <c r="B539" s="7" t="s">
        <v>532</v>
      </c>
      <c r="C539" s="13" t="s">
        <v>533</v>
      </c>
      <c r="D539" s="45">
        <v>34710</v>
      </c>
      <c r="E539" s="61">
        <f t="shared" si="16"/>
        <v>1.3731487118868155</v>
      </c>
      <c r="F539" s="61">
        <f t="shared" si="17"/>
        <v>26.904432294000102</v>
      </c>
      <c r="G539" s="39"/>
    </row>
    <row r="540" spans="1:7" ht="15" customHeight="1" x14ac:dyDescent="0.25">
      <c r="A540" s="5">
        <v>268</v>
      </c>
      <c r="B540" s="7" t="s">
        <v>534</v>
      </c>
      <c r="C540" s="13" t="s">
        <v>535</v>
      </c>
      <c r="D540" s="44">
        <v>110262</v>
      </c>
      <c r="E540" s="61">
        <f t="shared" si="16"/>
        <v>4.3620317853662938</v>
      </c>
      <c r="F540" s="61">
        <f t="shared" si="17"/>
        <v>85.466335741891086</v>
      </c>
      <c r="G540" s="39"/>
    </row>
    <row r="541" spans="1:7" ht="15" customHeight="1" x14ac:dyDescent="0.25">
      <c r="A541" s="5">
        <v>270</v>
      </c>
      <c r="B541" s="7" t="s">
        <v>538</v>
      </c>
      <c r="C541" s="13" t="s">
        <v>539</v>
      </c>
      <c r="D541" s="45">
        <v>159573</v>
      </c>
      <c r="E541" s="61">
        <f t="shared" si="16"/>
        <v>6.3128049381133629</v>
      </c>
      <c r="F541" s="61">
        <f t="shared" si="17"/>
        <v>123.68830234659978</v>
      </c>
      <c r="G541" s="39"/>
    </row>
    <row r="542" spans="1:7" ht="15" customHeight="1" x14ac:dyDescent="0.25">
      <c r="A542" s="3" t="s">
        <v>564</v>
      </c>
      <c r="B542" s="6" t="s">
        <v>668</v>
      </c>
      <c r="C542" s="3" t="s">
        <v>565</v>
      </c>
      <c r="D542" s="41">
        <f>SUM(D543:D561)</f>
        <v>74222</v>
      </c>
      <c r="E542" s="81">
        <f t="shared" si="16"/>
        <v>2.9362674645250135</v>
      </c>
      <c r="F542" s="24">
        <f t="shared" si="17"/>
        <v>57.530993192891835</v>
      </c>
      <c r="G542" s="39"/>
    </row>
    <row r="543" spans="1:7" ht="15" customHeight="1" x14ac:dyDescent="0.25">
      <c r="A543" s="5">
        <v>271</v>
      </c>
      <c r="B543" s="7" t="s">
        <v>540</v>
      </c>
      <c r="C543" s="13" t="s">
        <v>541</v>
      </c>
      <c r="D543" s="44">
        <v>476</v>
      </c>
      <c r="E543" s="61">
        <f t="shared" si="16"/>
        <v>1.8830849520545211E-2</v>
      </c>
      <c r="F543" s="61">
        <f t="shared" si="17"/>
        <v>0.36895735442074468</v>
      </c>
      <c r="G543" s="39"/>
    </row>
    <row r="544" spans="1:7" ht="15" customHeight="1" x14ac:dyDescent="0.25">
      <c r="A544" s="5">
        <v>272</v>
      </c>
      <c r="B544" s="7" t="s">
        <v>542</v>
      </c>
      <c r="C544" s="13" t="s">
        <v>543</v>
      </c>
      <c r="D544" s="44">
        <v>138</v>
      </c>
      <c r="E544" s="61">
        <f t="shared" si="16"/>
        <v>5.4593639366286532E-3</v>
      </c>
      <c r="F544" s="61">
        <f t="shared" si="17"/>
        <v>0.10696662796231673</v>
      </c>
      <c r="G544" s="39"/>
    </row>
    <row r="545" spans="1:7" ht="15" customHeight="1" x14ac:dyDescent="0.25">
      <c r="A545" s="5">
        <v>273</v>
      </c>
      <c r="B545" s="7" t="s">
        <v>544</v>
      </c>
      <c r="C545" s="13" t="s">
        <v>545</v>
      </c>
      <c r="D545" s="44">
        <v>109</v>
      </c>
      <c r="E545" s="61">
        <f t="shared" si="16"/>
        <v>4.3121062977719074E-3</v>
      </c>
      <c r="F545" s="61">
        <f t="shared" si="17"/>
        <v>8.448813368038062E-2</v>
      </c>
      <c r="G545" s="39"/>
    </row>
    <row r="546" spans="1:7" ht="15" customHeight="1" x14ac:dyDescent="0.25">
      <c r="A546" s="5">
        <v>274</v>
      </c>
      <c r="B546" s="7" t="s">
        <v>546</v>
      </c>
      <c r="C546" s="13" t="s">
        <v>547</v>
      </c>
      <c r="D546" s="44">
        <v>6169</v>
      </c>
      <c r="E546" s="61">
        <f t="shared" si="16"/>
        <v>0.24404939221059535</v>
      </c>
      <c r="F546" s="61">
        <f t="shared" si="17"/>
        <v>4.7817183181125511</v>
      </c>
      <c r="G546" s="39"/>
    </row>
    <row r="547" spans="1:7" ht="15" customHeight="1" x14ac:dyDescent="0.25">
      <c r="A547" s="5">
        <v>275</v>
      </c>
      <c r="B547" s="7" t="s">
        <v>548</v>
      </c>
      <c r="C547" s="13" t="s">
        <v>549</v>
      </c>
      <c r="D547" s="44">
        <v>25</v>
      </c>
      <c r="E547" s="61">
        <f t="shared" si="16"/>
        <v>9.890152059109879E-4</v>
      </c>
      <c r="F547" s="61">
        <f t="shared" si="17"/>
        <v>1.9378012312013904E-2</v>
      </c>
      <c r="G547" s="39"/>
    </row>
    <row r="548" spans="1:7" ht="15" customHeight="1" x14ac:dyDescent="0.25">
      <c r="A548" s="5">
        <v>276</v>
      </c>
      <c r="B548" s="7" t="s">
        <v>550</v>
      </c>
      <c r="C548" s="13" t="s">
        <v>551</v>
      </c>
      <c r="D548" s="44">
        <v>6418</v>
      </c>
      <c r="E548" s="61">
        <f t="shared" si="16"/>
        <v>0.25389998366146876</v>
      </c>
      <c r="F548" s="61">
        <f t="shared" si="17"/>
        <v>4.9747233207402086</v>
      </c>
      <c r="G548" s="39"/>
    </row>
    <row r="549" spans="1:7" ht="15" customHeight="1" x14ac:dyDescent="0.25">
      <c r="A549" s="5">
        <v>277</v>
      </c>
      <c r="B549" s="7" t="s">
        <v>554</v>
      </c>
      <c r="C549" s="13" t="s">
        <v>555</v>
      </c>
      <c r="D549" s="44">
        <v>487</v>
      </c>
      <c r="E549" s="61">
        <f t="shared" si="16"/>
        <v>1.9266016211146042E-2</v>
      </c>
      <c r="F549" s="61">
        <f t="shared" si="17"/>
        <v>0.37748367983803083</v>
      </c>
      <c r="G549" s="39"/>
    </row>
    <row r="550" spans="1:7" ht="15" customHeight="1" x14ac:dyDescent="0.25">
      <c r="A550" s="5">
        <v>278</v>
      </c>
      <c r="B550" s="7" t="s">
        <v>556</v>
      </c>
      <c r="C550" s="13" t="s">
        <v>557</v>
      </c>
      <c r="D550" s="44">
        <v>219</v>
      </c>
      <c r="E550" s="61">
        <f t="shared" si="16"/>
        <v>8.6637732037802527E-3</v>
      </c>
      <c r="F550" s="61">
        <f t="shared" si="17"/>
        <v>0.16975138785324179</v>
      </c>
      <c r="G550" s="39"/>
    </row>
    <row r="551" spans="1:7" ht="15" customHeight="1" x14ac:dyDescent="0.25">
      <c r="A551" s="5">
        <v>279</v>
      </c>
      <c r="B551" s="7" t="s">
        <v>558</v>
      </c>
      <c r="C551" s="13" t="s">
        <v>559</v>
      </c>
      <c r="D551" s="44">
        <v>63</v>
      </c>
      <c r="E551" s="61">
        <f t="shared" si="16"/>
        <v>2.4923183188956897E-3</v>
      </c>
      <c r="F551" s="61">
        <f t="shared" si="17"/>
        <v>4.8832591026275039E-2</v>
      </c>
      <c r="G551" s="39"/>
    </row>
    <row r="552" spans="1:7" ht="15" customHeight="1" x14ac:dyDescent="0.25">
      <c r="A552" s="5">
        <v>280</v>
      </c>
      <c r="B552" s="7" t="s">
        <v>560</v>
      </c>
      <c r="C552" s="13" t="s">
        <v>561</v>
      </c>
      <c r="D552" s="44">
        <v>323</v>
      </c>
      <c r="E552" s="61">
        <f t="shared" si="16"/>
        <v>1.2778076460369964E-2</v>
      </c>
      <c r="F552" s="61">
        <f t="shared" si="17"/>
        <v>0.25036391907121958</v>
      </c>
      <c r="G552" s="39"/>
    </row>
    <row r="553" spans="1:7" ht="15" customHeight="1" x14ac:dyDescent="0.25">
      <c r="A553" s="5">
        <v>281</v>
      </c>
      <c r="B553" s="7" t="s">
        <v>562</v>
      </c>
      <c r="C553" s="13" t="s">
        <v>563</v>
      </c>
      <c r="D553" s="44">
        <v>52203</v>
      </c>
      <c r="E553" s="61">
        <f t="shared" si="16"/>
        <v>2.0651824317668521</v>
      </c>
      <c r="F553" s="61">
        <f t="shared" si="17"/>
        <v>40.463615068962469</v>
      </c>
      <c r="G553" s="39"/>
    </row>
    <row r="554" spans="1:7" ht="15" customHeight="1" x14ac:dyDescent="0.25">
      <c r="A554" s="5">
        <v>282</v>
      </c>
      <c r="B554" s="7" t="s">
        <v>566</v>
      </c>
      <c r="C554" s="13" t="s">
        <v>567</v>
      </c>
      <c r="D554" s="44">
        <v>1147</v>
      </c>
      <c r="E554" s="61">
        <f t="shared" si="16"/>
        <v>4.5376017647196121E-2</v>
      </c>
      <c r="F554" s="61">
        <f t="shared" si="17"/>
        <v>0.88906320487519785</v>
      </c>
      <c r="G554" s="39"/>
    </row>
    <row r="555" spans="1:7" ht="15" customHeight="1" x14ac:dyDescent="0.25">
      <c r="A555" s="5">
        <v>283</v>
      </c>
      <c r="B555" s="7" t="s">
        <v>568</v>
      </c>
      <c r="C555" s="13" t="s">
        <v>569</v>
      </c>
      <c r="D555" s="44">
        <v>2141</v>
      </c>
      <c r="E555" s="61">
        <f t="shared" si="16"/>
        <v>8.469926223421699E-2</v>
      </c>
      <c r="F555" s="61">
        <f t="shared" si="17"/>
        <v>1.6595329744008707</v>
      </c>
      <c r="G555" s="39"/>
    </row>
    <row r="556" spans="1:7" ht="15" customHeight="1" x14ac:dyDescent="0.25">
      <c r="A556" s="5">
        <v>284</v>
      </c>
      <c r="B556" s="7" t="s">
        <v>570</v>
      </c>
      <c r="C556" s="13" t="s">
        <v>571</v>
      </c>
      <c r="D556" s="44">
        <v>87</v>
      </c>
      <c r="E556" s="61">
        <f t="shared" si="16"/>
        <v>3.4417729165702377E-3</v>
      </c>
      <c r="F556" s="61">
        <f t="shared" si="17"/>
        <v>6.7435482845808387E-2</v>
      </c>
      <c r="G556" s="39"/>
    </row>
    <row r="557" spans="1:7" ht="15" customHeight="1" x14ac:dyDescent="0.25">
      <c r="A557" s="5">
        <v>285</v>
      </c>
      <c r="B557" s="7" t="s">
        <v>572</v>
      </c>
      <c r="C557" s="13" t="s">
        <v>573</v>
      </c>
      <c r="D557" s="44">
        <v>380</v>
      </c>
      <c r="E557" s="61">
        <f t="shared" si="16"/>
        <v>1.5033031129847016E-2</v>
      </c>
      <c r="F557" s="61">
        <f t="shared" si="17"/>
        <v>0.29454578714261132</v>
      </c>
      <c r="G557" s="39"/>
    </row>
    <row r="558" spans="1:7" ht="15" customHeight="1" x14ac:dyDescent="0.25">
      <c r="A558" s="5">
        <v>286</v>
      </c>
      <c r="B558" s="7" t="s">
        <v>574</v>
      </c>
      <c r="C558" s="13" t="s">
        <v>575</v>
      </c>
      <c r="D558" s="45">
        <v>113</v>
      </c>
      <c r="E558" s="61">
        <f t="shared" si="16"/>
        <v>4.4703487307176651E-3</v>
      </c>
      <c r="F558" s="61">
        <f t="shared" si="17"/>
        <v>8.7588615650302834E-2</v>
      </c>
      <c r="G558" s="39"/>
    </row>
    <row r="559" spans="1:7" ht="15" customHeight="1" x14ac:dyDescent="0.25">
      <c r="A559" s="5">
        <v>287</v>
      </c>
      <c r="B559" s="7" t="s">
        <v>576</v>
      </c>
      <c r="C559" s="13" t="s">
        <v>577</v>
      </c>
      <c r="D559" s="44">
        <v>3332</v>
      </c>
      <c r="E559" s="61">
        <f t="shared" si="16"/>
        <v>0.13181594664381646</v>
      </c>
      <c r="F559" s="61">
        <f t="shared" si="17"/>
        <v>2.5827014809452131</v>
      </c>
      <c r="G559" s="39"/>
    </row>
    <row r="560" spans="1:7" ht="15" customHeight="1" x14ac:dyDescent="0.25">
      <c r="A560" s="5">
        <v>288</v>
      </c>
      <c r="B560" s="7" t="s">
        <v>578</v>
      </c>
      <c r="C560" s="13" t="s">
        <v>579</v>
      </c>
      <c r="D560" s="44">
        <v>343</v>
      </c>
      <c r="E560" s="61">
        <f t="shared" si="16"/>
        <v>1.3569288625098753E-2</v>
      </c>
      <c r="F560" s="61">
        <f t="shared" si="17"/>
        <v>0.26586632892083073</v>
      </c>
      <c r="G560" s="39"/>
    </row>
    <row r="561" spans="1:7" ht="15" customHeight="1" x14ac:dyDescent="0.25">
      <c r="A561" s="5">
        <v>289</v>
      </c>
      <c r="B561" s="7" t="s">
        <v>580</v>
      </c>
      <c r="C561" s="13" t="s">
        <v>581</v>
      </c>
      <c r="D561" s="45">
        <v>49</v>
      </c>
      <c r="E561" s="61">
        <f t="shared" si="16"/>
        <v>1.9384698035855362E-3</v>
      </c>
      <c r="F561" s="61">
        <f t="shared" si="17"/>
        <v>3.7980904131547248E-2</v>
      </c>
      <c r="G561" s="39"/>
    </row>
    <row r="562" spans="1:7" ht="15" customHeight="1" x14ac:dyDescent="0.25">
      <c r="A562" s="3" t="s">
        <v>601</v>
      </c>
      <c r="B562" s="6" t="s">
        <v>669</v>
      </c>
      <c r="C562" s="3" t="s">
        <v>602</v>
      </c>
      <c r="D562" s="41">
        <f>SUM(D563:D570)</f>
        <v>599290</v>
      </c>
      <c r="E562" s="81">
        <f t="shared" ref="E562:E573" si="18">D562/2527767*100</f>
        <v>23.708276910015837</v>
      </c>
      <c r="F562" s="24">
        <f t="shared" ref="F562:F573" si="19">D562/1290122*1000</f>
        <v>464.52195993867247</v>
      </c>
      <c r="G562" s="39"/>
    </row>
    <row r="563" spans="1:7" ht="15" customHeight="1" x14ac:dyDescent="0.25">
      <c r="A563" s="5">
        <v>290</v>
      </c>
      <c r="B563" s="7" t="s">
        <v>582</v>
      </c>
      <c r="C563" s="13" t="s">
        <v>583</v>
      </c>
      <c r="D563" s="44">
        <v>378230</v>
      </c>
      <c r="E563" s="61">
        <f t="shared" si="18"/>
        <v>14.963008853268517</v>
      </c>
      <c r="F563" s="61">
        <f t="shared" si="19"/>
        <v>293.17382387092073</v>
      </c>
      <c r="G563" s="39"/>
    </row>
    <row r="564" spans="1:7" ht="15" customHeight="1" x14ac:dyDescent="0.25">
      <c r="A564" s="5">
        <v>292</v>
      </c>
      <c r="B564" s="7" t="s">
        <v>586</v>
      </c>
      <c r="C564" s="13" t="s">
        <v>587</v>
      </c>
      <c r="D564" s="44">
        <v>122925</v>
      </c>
      <c r="E564" s="61">
        <f t="shared" si="18"/>
        <v>4.8629877674643271</v>
      </c>
      <c r="F564" s="61">
        <f t="shared" si="19"/>
        <v>95.281686538172352</v>
      </c>
      <c r="G564" s="39"/>
    </row>
    <row r="565" spans="1:7" ht="15" customHeight="1" x14ac:dyDescent="0.25">
      <c r="A565" s="5">
        <v>293</v>
      </c>
      <c r="B565" s="7" t="s">
        <v>588</v>
      </c>
      <c r="C565" s="13" t="s">
        <v>589</v>
      </c>
      <c r="D565" s="44">
        <v>153</v>
      </c>
      <c r="E565" s="61">
        <f t="shared" si="18"/>
        <v>6.0527730601752459E-3</v>
      </c>
      <c r="F565" s="61">
        <f t="shared" si="19"/>
        <v>0.11859343534952509</v>
      </c>
      <c r="G565" s="39"/>
    </row>
    <row r="566" spans="1:7" ht="15" customHeight="1" x14ac:dyDescent="0.25">
      <c r="A566" s="5">
        <v>294</v>
      </c>
      <c r="B566" s="7" t="s">
        <v>590</v>
      </c>
      <c r="C566" s="13" t="s">
        <v>591</v>
      </c>
      <c r="D566" s="44">
        <v>87</v>
      </c>
      <c r="E566" s="61">
        <f t="shared" si="18"/>
        <v>3.4417729165702377E-3</v>
      </c>
      <c r="F566" s="61">
        <f t="shared" si="19"/>
        <v>6.7435482845808387E-2</v>
      </c>
      <c r="G566" s="39"/>
    </row>
    <row r="567" spans="1:7" ht="15" customHeight="1" x14ac:dyDescent="0.25">
      <c r="A567" s="5">
        <v>295</v>
      </c>
      <c r="B567" s="7" t="s">
        <v>592</v>
      </c>
      <c r="C567" s="13" t="s">
        <v>593</v>
      </c>
      <c r="D567" s="45">
        <v>11224</v>
      </c>
      <c r="E567" s="61">
        <f t="shared" si="18"/>
        <v>0.44402826684579705</v>
      </c>
      <c r="F567" s="61">
        <f t="shared" si="19"/>
        <v>8.6999524076017618</v>
      </c>
      <c r="G567" s="39"/>
    </row>
    <row r="568" spans="1:7" ht="15" customHeight="1" x14ac:dyDescent="0.25">
      <c r="A568" s="5">
        <v>296</v>
      </c>
      <c r="B568" s="7" t="s">
        <v>594</v>
      </c>
      <c r="C568" s="13" t="s">
        <v>595</v>
      </c>
      <c r="D568" s="44">
        <v>2</v>
      </c>
      <c r="E568" s="61">
        <f t="shared" si="18"/>
        <v>7.9121216472879027E-5</v>
      </c>
      <c r="F568" s="61">
        <f t="shared" si="19"/>
        <v>1.5502409849611123E-3</v>
      </c>
      <c r="G568" s="39"/>
    </row>
    <row r="569" spans="1:7" ht="15" customHeight="1" x14ac:dyDescent="0.25">
      <c r="A569" s="5">
        <v>297</v>
      </c>
      <c r="B569" s="7" t="s">
        <v>596</v>
      </c>
      <c r="C569" s="13" t="s">
        <v>597</v>
      </c>
      <c r="D569" s="48">
        <v>6000</v>
      </c>
      <c r="E569" s="61">
        <f t="shared" si="18"/>
        <v>0.23736364941863708</v>
      </c>
      <c r="F569" s="61">
        <f t="shared" si="19"/>
        <v>4.6507229548833369</v>
      </c>
      <c r="G569" s="39"/>
    </row>
    <row r="570" spans="1:7" ht="15" customHeight="1" x14ac:dyDescent="0.25">
      <c r="A570" s="5">
        <v>298</v>
      </c>
      <c r="B570" s="7" t="s">
        <v>598</v>
      </c>
      <c r="C570" s="13" t="s">
        <v>599</v>
      </c>
      <c r="D570" s="45">
        <v>80669</v>
      </c>
      <c r="E570" s="61">
        <f t="shared" si="18"/>
        <v>3.1913147058253393</v>
      </c>
      <c r="F570" s="61">
        <f t="shared" si="19"/>
        <v>62.528195007913986</v>
      </c>
      <c r="G570" s="39"/>
    </row>
    <row r="571" spans="1:7" ht="15" customHeight="1" x14ac:dyDescent="0.25">
      <c r="A571" s="3" t="s">
        <v>620</v>
      </c>
      <c r="B571" s="6" t="s">
        <v>670</v>
      </c>
      <c r="C571" s="3" t="s">
        <v>603</v>
      </c>
      <c r="D571" s="41">
        <f>D572+D573</f>
        <v>2232</v>
      </c>
      <c r="E571" s="81">
        <f t="shared" si="18"/>
        <v>8.8299277583732988E-2</v>
      </c>
      <c r="F571" s="24">
        <f t="shared" si="19"/>
        <v>1.7300689392166011</v>
      </c>
      <c r="G571" s="39"/>
    </row>
    <row r="572" spans="1:7" ht="15" customHeight="1" x14ac:dyDescent="0.25">
      <c r="A572" s="5">
        <v>902</v>
      </c>
      <c r="B572" s="58" t="s">
        <v>786</v>
      </c>
      <c r="C572" s="13" t="s">
        <v>600</v>
      </c>
      <c r="D572" s="48">
        <v>2230</v>
      </c>
      <c r="E572" s="61">
        <f t="shared" si="18"/>
        <v>8.8220156367260105E-2</v>
      </c>
      <c r="F572" s="61">
        <f t="shared" si="19"/>
        <v>1.7285186982316401</v>
      </c>
      <c r="G572" s="39"/>
    </row>
    <row r="573" spans="1:7" ht="15" customHeight="1" x14ac:dyDescent="0.25">
      <c r="A573" s="5">
        <v>904</v>
      </c>
      <c r="B573" s="75" t="s">
        <v>785</v>
      </c>
      <c r="C573" s="13" t="s">
        <v>773</v>
      </c>
      <c r="D573" s="48">
        <v>2</v>
      </c>
      <c r="E573" s="61">
        <f t="shared" si="18"/>
        <v>7.9121216472879027E-5</v>
      </c>
      <c r="F573" s="61">
        <f t="shared" si="19"/>
        <v>1.5502409849611123E-3</v>
      </c>
      <c r="G573" s="39"/>
    </row>
    <row r="574" spans="1:7" ht="20.100000000000001" customHeight="1" x14ac:dyDescent="0.25">
      <c r="A574" s="111"/>
      <c r="B574" s="111" t="s">
        <v>654</v>
      </c>
      <c r="C574" s="111"/>
      <c r="D574" s="117">
        <f>D575+D612+D642+D647+D659+D668+D677+D688+D692+D712+D728+D747+D750+D762+D785+D792+D802+D816+D821+D841+D851</f>
        <v>2278639</v>
      </c>
      <c r="E574" s="117">
        <f>E575+E612+E642+E647+E659+E668+E677+E688+E692+E712+E728+E747+E750+E762+E785+E792+E802+E816+E821+E841+E851</f>
        <v>100</v>
      </c>
      <c r="F574" s="115">
        <f>F575+F612+F642+F647+F659+F668+F677+F688+F692+F712+F728+F747+F750+F762+F785+F792+F802+F816+F821+F841+F851</f>
        <v>1766.2197838654017</v>
      </c>
      <c r="G574" s="39"/>
    </row>
    <row r="575" spans="1:7" ht="15" customHeight="1" x14ac:dyDescent="0.25">
      <c r="A575" s="17" t="s">
        <v>0</v>
      </c>
      <c r="B575" s="6" t="s">
        <v>671</v>
      </c>
      <c r="C575" s="3" t="s">
        <v>1</v>
      </c>
      <c r="D575" s="41">
        <f>SUM(D576:D611)</f>
        <v>116658</v>
      </c>
      <c r="E575" s="81">
        <f>D575/2278639*100</f>
        <v>5.1196350101968759</v>
      </c>
      <c r="F575" s="84">
        <f t="shared" ref="F575:F638" si="20">D575/1290122*1000</f>
        <v>90.424006411796711</v>
      </c>
      <c r="G575" s="39"/>
    </row>
    <row r="576" spans="1:7" ht="15" customHeight="1" x14ac:dyDescent="0.25">
      <c r="A576" s="14">
        <v>3</v>
      </c>
      <c r="B576" s="34" t="s">
        <v>2</v>
      </c>
      <c r="C576" s="34" t="s">
        <v>3</v>
      </c>
      <c r="D576" s="42">
        <v>2</v>
      </c>
      <c r="E576" s="61">
        <f t="shared" ref="E576:E639" si="21">D576/2278639*100</f>
        <v>8.7771691786193417E-5</v>
      </c>
      <c r="F576" s="83">
        <f t="shared" si="20"/>
        <v>1.5502409849611123E-3</v>
      </c>
      <c r="G576" s="39"/>
    </row>
    <row r="577" spans="1:7" ht="15" customHeight="1" x14ac:dyDescent="0.25">
      <c r="A577" s="14">
        <v>4</v>
      </c>
      <c r="B577" s="34" t="s">
        <v>4</v>
      </c>
      <c r="C577" s="34" t="s">
        <v>5</v>
      </c>
      <c r="D577" s="42">
        <v>5</v>
      </c>
      <c r="E577" s="61">
        <f t="shared" si="21"/>
        <v>2.1942922946548358E-4</v>
      </c>
      <c r="F577" s="83">
        <f t="shared" si="20"/>
        <v>3.8756024624027807E-3</v>
      </c>
      <c r="G577" s="39"/>
    </row>
    <row r="578" spans="1:7" ht="15" customHeight="1" x14ac:dyDescent="0.25">
      <c r="A578" s="14">
        <v>5</v>
      </c>
      <c r="B578" s="34" t="s">
        <v>6</v>
      </c>
      <c r="C578" s="34" t="s">
        <v>7</v>
      </c>
      <c r="D578" s="42">
        <v>10586</v>
      </c>
      <c r="E578" s="61">
        <f t="shared" si="21"/>
        <v>0.46457556462432181</v>
      </c>
      <c r="F578" s="83">
        <f t="shared" si="20"/>
        <v>8.2054255333991666</v>
      </c>
      <c r="G578" s="39"/>
    </row>
    <row r="579" spans="1:7" ht="15" customHeight="1" x14ac:dyDescent="0.25">
      <c r="A579" s="14">
        <v>6</v>
      </c>
      <c r="B579" s="34" t="s">
        <v>8</v>
      </c>
      <c r="C579" s="34" t="s">
        <v>621</v>
      </c>
      <c r="D579" s="42">
        <v>16697</v>
      </c>
      <c r="E579" s="61">
        <f t="shared" si="21"/>
        <v>0.73276196887703582</v>
      </c>
      <c r="F579" s="83">
        <f t="shared" si="20"/>
        <v>12.942186862947844</v>
      </c>
      <c r="G579" s="39"/>
    </row>
    <row r="580" spans="1:7" ht="15" customHeight="1" x14ac:dyDescent="0.25">
      <c r="A580" s="14">
        <v>7</v>
      </c>
      <c r="B580" s="34" t="s">
        <v>10</v>
      </c>
      <c r="C580" s="34" t="s">
        <v>11</v>
      </c>
      <c r="D580" s="42">
        <v>53</v>
      </c>
      <c r="E580" s="61">
        <f t="shared" si="21"/>
        <v>2.325949832334126E-3</v>
      </c>
      <c r="F580" s="83">
        <f t="shared" si="20"/>
        <v>4.1081386101469476E-2</v>
      </c>
      <c r="G580" s="39"/>
    </row>
    <row r="581" spans="1:7" ht="15" customHeight="1" x14ac:dyDescent="0.25">
      <c r="A581" s="14">
        <v>8</v>
      </c>
      <c r="B581" s="34" t="s">
        <v>12</v>
      </c>
      <c r="C581" s="34" t="s">
        <v>13</v>
      </c>
      <c r="D581" s="42">
        <v>1</v>
      </c>
      <c r="E581" s="61">
        <f t="shared" si="21"/>
        <v>4.3885845893096709E-5</v>
      </c>
      <c r="F581" s="83">
        <f t="shared" si="20"/>
        <v>7.7512049248055614E-4</v>
      </c>
      <c r="G581" s="39"/>
    </row>
    <row r="582" spans="1:7" ht="15" customHeight="1" x14ac:dyDescent="0.25">
      <c r="A582" s="14">
        <v>13</v>
      </c>
      <c r="B582" s="34" t="s">
        <v>778</v>
      </c>
      <c r="C582" s="34" t="s">
        <v>768</v>
      </c>
      <c r="D582" s="42">
        <v>2</v>
      </c>
      <c r="E582" s="61">
        <f t="shared" si="21"/>
        <v>8.7771691786193417E-5</v>
      </c>
      <c r="F582" s="83">
        <f t="shared" si="20"/>
        <v>1.5502409849611123E-3</v>
      </c>
      <c r="G582" s="39"/>
    </row>
    <row r="583" spans="1:7" ht="15" customHeight="1" x14ac:dyDescent="0.25">
      <c r="A583" s="14">
        <v>15</v>
      </c>
      <c r="B583" s="34" t="s">
        <v>779</v>
      </c>
      <c r="C583" s="34" t="s">
        <v>769</v>
      </c>
      <c r="D583" s="42">
        <v>52</v>
      </c>
      <c r="E583" s="61">
        <f t="shared" si="21"/>
        <v>2.2820639864410291E-3</v>
      </c>
      <c r="F583" s="83">
        <f t="shared" si="20"/>
        <v>4.0306265608988916E-2</v>
      </c>
      <c r="G583" s="39"/>
    </row>
    <row r="584" spans="1:7" ht="15" customHeight="1" x14ac:dyDescent="0.25">
      <c r="A584" s="14">
        <v>16</v>
      </c>
      <c r="B584" s="34" t="s">
        <v>16</v>
      </c>
      <c r="C584" s="34" t="s">
        <v>17</v>
      </c>
      <c r="D584" s="42">
        <v>3</v>
      </c>
      <c r="E584" s="61">
        <f t="shared" si="21"/>
        <v>1.3165753767929015E-4</v>
      </c>
      <c r="F584" s="83">
        <f t="shared" si="20"/>
        <v>2.3253614774416684E-3</v>
      </c>
      <c r="G584" s="39"/>
    </row>
    <row r="585" spans="1:7" ht="15" customHeight="1" x14ac:dyDescent="0.25">
      <c r="A585" s="14">
        <v>17</v>
      </c>
      <c r="B585" s="34" t="s">
        <v>18</v>
      </c>
      <c r="C585" s="34" t="s">
        <v>19</v>
      </c>
      <c r="D585" s="42">
        <v>13</v>
      </c>
      <c r="E585" s="61">
        <f t="shared" si="21"/>
        <v>5.7051599661025727E-4</v>
      </c>
      <c r="F585" s="83">
        <f t="shared" si="20"/>
        <v>1.0076566402247229E-2</v>
      </c>
      <c r="G585" s="39"/>
    </row>
    <row r="586" spans="1:7" ht="15" customHeight="1" x14ac:dyDescent="0.25">
      <c r="A586" s="14">
        <v>18</v>
      </c>
      <c r="B586" s="34" t="s">
        <v>20</v>
      </c>
      <c r="C586" s="34" t="s">
        <v>21</v>
      </c>
      <c r="D586" s="42">
        <v>1182</v>
      </c>
      <c r="E586" s="61">
        <f t="shared" si="21"/>
        <v>5.1873069845640316E-2</v>
      </c>
      <c r="F586" s="83">
        <f t="shared" si="20"/>
        <v>0.91619242211201735</v>
      </c>
      <c r="G586" s="39"/>
    </row>
    <row r="587" spans="1:7" ht="15" customHeight="1" x14ac:dyDescent="0.25">
      <c r="A587" s="14">
        <v>22</v>
      </c>
      <c r="B587" s="34" t="s">
        <v>26</v>
      </c>
      <c r="C587" s="34" t="s">
        <v>27</v>
      </c>
      <c r="D587" s="42">
        <v>2</v>
      </c>
      <c r="E587" s="61">
        <f t="shared" si="21"/>
        <v>8.7771691786193417E-5</v>
      </c>
      <c r="F587" s="83">
        <f t="shared" si="20"/>
        <v>1.5502409849611123E-3</v>
      </c>
      <c r="G587" s="39"/>
    </row>
    <row r="588" spans="1:7" ht="15" customHeight="1" x14ac:dyDescent="0.25">
      <c r="A588" s="14">
        <v>23</v>
      </c>
      <c r="B588" s="34" t="s">
        <v>28</v>
      </c>
      <c r="C588" s="34" t="s">
        <v>622</v>
      </c>
      <c r="D588" s="42">
        <v>1</v>
      </c>
      <c r="E588" s="61">
        <f t="shared" si="21"/>
        <v>4.3885845893096709E-5</v>
      </c>
      <c r="F588" s="83">
        <f t="shared" si="20"/>
        <v>7.7512049248055614E-4</v>
      </c>
      <c r="G588" s="39"/>
    </row>
    <row r="589" spans="1:7" ht="15" customHeight="1" x14ac:dyDescent="0.25">
      <c r="A589" s="14">
        <v>24</v>
      </c>
      <c r="B589" s="34" t="s">
        <v>30</v>
      </c>
      <c r="C589" s="34" t="s">
        <v>31</v>
      </c>
      <c r="D589" s="42">
        <v>18</v>
      </c>
      <c r="E589" s="61">
        <f t="shared" si="21"/>
        <v>7.8994522607574082E-4</v>
      </c>
      <c r="F589" s="83">
        <f t="shared" si="20"/>
        <v>1.395216886465001E-2</v>
      </c>
    </row>
    <row r="590" spans="1:7" ht="15" customHeight="1" x14ac:dyDescent="0.25">
      <c r="A590" s="14">
        <v>25</v>
      </c>
      <c r="B590" s="34" t="s">
        <v>32</v>
      </c>
      <c r="C590" s="34" t="s">
        <v>33</v>
      </c>
      <c r="D590" s="42">
        <v>14</v>
      </c>
      <c r="E590" s="61">
        <f t="shared" si="21"/>
        <v>6.1440184250335407E-4</v>
      </c>
      <c r="F590" s="83">
        <f t="shared" si="20"/>
        <v>1.0851686894727784E-2</v>
      </c>
    </row>
    <row r="591" spans="1:7" ht="15" customHeight="1" x14ac:dyDescent="0.25">
      <c r="A591" s="14">
        <v>28</v>
      </c>
      <c r="B591" s="34" t="s">
        <v>34</v>
      </c>
      <c r="C591" s="34" t="s">
        <v>35</v>
      </c>
      <c r="D591" s="42">
        <v>3</v>
      </c>
      <c r="E591" s="61">
        <f t="shared" si="21"/>
        <v>1.3165753767929015E-4</v>
      </c>
      <c r="F591" s="83">
        <f t="shared" si="20"/>
        <v>2.3253614774416684E-3</v>
      </c>
    </row>
    <row r="592" spans="1:7" ht="15" customHeight="1" x14ac:dyDescent="0.25">
      <c r="A592" s="14">
        <v>30</v>
      </c>
      <c r="B592" s="34" t="s">
        <v>36</v>
      </c>
      <c r="C592" s="34" t="s">
        <v>37</v>
      </c>
      <c r="D592" s="42">
        <v>4</v>
      </c>
      <c r="E592" s="61">
        <f t="shared" si="21"/>
        <v>1.7554338357238683E-4</v>
      </c>
      <c r="F592" s="83">
        <f t="shared" si="20"/>
        <v>3.1004819699222246E-3</v>
      </c>
    </row>
    <row r="593" spans="1:6" ht="15" customHeight="1" x14ac:dyDescent="0.25">
      <c r="A593" s="14">
        <v>32</v>
      </c>
      <c r="B593" s="34" t="s">
        <v>38</v>
      </c>
      <c r="C593" s="34" t="s">
        <v>39</v>
      </c>
      <c r="D593" s="42">
        <v>3</v>
      </c>
      <c r="E593" s="61">
        <f t="shared" si="21"/>
        <v>1.3165753767929015E-4</v>
      </c>
      <c r="F593" s="83">
        <f t="shared" si="20"/>
        <v>2.3253614774416684E-3</v>
      </c>
    </row>
    <row r="594" spans="1:6" ht="15" customHeight="1" x14ac:dyDescent="0.25">
      <c r="A594" s="14">
        <v>33</v>
      </c>
      <c r="B594" s="34" t="s">
        <v>40</v>
      </c>
      <c r="C594" s="34" t="s">
        <v>41</v>
      </c>
      <c r="D594" s="42">
        <v>1163</v>
      </c>
      <c r="E594" s="61">
        <f t="shared" si="21"/>
        <v>5.1039238773671475E-2</v>
      </c>
      <c r="F594" s="83">
        <f t="shared" si="20"/>
        <v>0.90146513275488682</v>
      </c>
    </row>
    <row r="595" spans="1:6" ht="15" customHeight="1" x14ac:dyDescent="0.25">
      <c r="A595" s="14">
        <v>34</v>
      </c>
      <c r="B595" s="34" t="s">
        <v>42</v>
      </c>
      <c r="C595" s="34" t="s">
        <v>43</v>
      </c>
      <c r="D595" s="42">
        <v>25732</v>
      </c>
      <c r="E595" s="61">
        <f t="shared" si="21"/>
        <v>1.1292705865211645</v>
      </c>
      <c r="F595" s="83">
        <f t="shared" si="20"/>
        <v>19.945400512509668</v>
      </c>
    </row>
    <row r="596" spans="1:6" ht="15" customHeight="1" x14ac:dyDescent="0.25">
      <c r="A596" s="14">
        <v>35</v>
      </c>
      <c r="B596" s="34" t="s">
        <v>44</v>
      </c>
      <c r="C596" s="34" t="s">
        <v>45</v>
      </c>
      <c r="D596" s="42">
        <v>7</v>
      </c>
      <c r="E596" s="61">
        <f t="shared" si="21"/>
        <v>3.0720092125167704E-4</v>
      </c>
      <c r="F596" s="83">
        <f t="shared" si="20"/>
        <v>5.4258434473638921E-3</v>
      </c>
    </row>
    <row r="597" spans="1:6" ht="15" customHeight="1" x14ac:dyDescent="0.25">
      <c r="A597" s="14">
        <v>36</v>
      </c>
      <c r="B597" s="34" t="s">
        <v>46</v>
      </c>
      <c r="C597" s="34" t="s">
        <v>47</v>
      </c>
      <c r="D597" s="42">
        <v>4</v>
      </c>
      <c r="E597" s="61">
        <f t="shared" si="21"/>
        <v>1.7554338357238683E-4</v>
      </c>
      <c r="F597" s="83">
        <f t="shared" si="20"/>
        <v>3.1004819699222246E-3</v>
      </c>
    </row>
    <row r="598" spans="1:6" ht="15" customHeight="1" x14ac:dyDescent="0.25">
      <c r="A598" s="14">
        <v>37</v>
      </c>
      <c r="B598" s="34" t="s">
        <v>48</v>
      </c>
      <c r="C598" s="34" t="s">
        <v>49</v>
      </c>
      <c r="D598" s="42">
        <v>1</v>
      </c>
      <c r="E598" s="61">
        <f t="shared" si="21"/>
        <v>4.3885845893096709E-5</v>
      </c>
      <c r="F598" s="83">
        <f t="shared" si="20"/>
        <v>7.7512049248055614E-4</v>
      </c>
    </row>
    <row r="599" spans="1:6" ht="15" customHeight="1" x14ac:dyDescent="0.25">
      <c r="A599" s="14">
        <v>38</v>
      </c>
      <c r="B599" s="34" t="s">
        <v>50</v>
      </c>
      <c r="C599" s="34" t="s">
        <v>51</v>
      </c>
      <c r="D599" s="42">
        <v>19</v>
      </c>
      <c r="E599" s="61">
        <f t="shared" si="21"/>
        <v>8.3383107196883762E-4</v>
      </c>
      <c r="F599" s="83">
        <f t="shared" si="20"/>
        <v>1.4727289357130566E-2</v>
      </c>
    </row>
    <row r="600" spans="1:6" ht="15" customHeight="1" x14ac:dyDescent="0.25">
      <c r="A600" s="14">
        <v>39</v>
      </c>
      <c r="B600" s="34" t="s">
        <v>52</v>
      </c>
      <c r="C600" s="34" t="s">
        <v>53</v>
      </c>
      <c r="D600" s="42">
        <v>4</v>
      </c>
      <c r="E600" s="61">
        <f t="shared" si="21"/>
        <v>1.7554338357238683E-4</v>
      </c>
      <c r="F600" s="83">
        <f t="shared" si="20"/>
        <v>3.1004819699222246E-3</v>
      </c>
    </row>
    <row r="601" spans="1:6" ht="15" customHeight="1" x14ac:dyDescent="0.25">
      <c r="A601" s="14">
        <v>40</v>
      </c>
      <c r="B601" s="34" t="s">
        <v>54</v>
      </c>
      <c r="C601" s="34" t="s">
        <v>55</v>
      </c>
      <c r="D601" s="42">
        <v>58</v>
      </c>
      <c r="E601" s="61">
        <f t="shared" si="21"/>
        <v>2.5453790617996097E-3</v>
      </c>
      <c r="F601" s="83">
        <f t="shared" si="20"/>
        <v>4.4956988563872258E-2</v>
      </c>
    </row>
    <row r="602" spans="1:6" ht="15" customHeight="1" x14ac:dyDescent="0.25">
      <c r="A602" s="14">
        <v>41</v>
      </c>
      <c r="B602" s="34" t="s">
        <v>56</v>
      </c>
      <c r="C602" s="34" t="s">
        <v>57</v>
      </c>
      <c r="D602" s="42">
        <v>53604</v>
      </c>
      <c r="E602" s="61">
        <f t="shared" si="21"/>
        <v>2.3524568832535562</v>
      </c>
      <c r="F602" s="83">
        <f t="shared" si="20"/>
        <v>41.549558878927726</v>
      </c>
    </row>
    <row r="603" spans="1:6" ht="15" customHeight="1" x14ac:dyDescent="0.25">
      <c r="A603" s="14">
        <v>42</v>
      </c>
      <c r="B603" s="34" t="s">
        <v>58</v>
      </c>
      <c r="C603" s="34" t="s">
        <v>59</v>
      </c>
      <c r="D603" s="42">
        <v>3919</v>
      </c>
      <c r="E603" s="61">
        <f t="shared" si="21"/>
        <v>0.171988630055046</v>
      </c>
      <c r="F603" s="83">
        <f t="shared" si="20"/>
        <v>3.0376972100312996</v>
      </c>
    </row>
    <row r="604" spans="1:6" ht="15" customHeight="1" x14ac:dyDescent="0.25">
      <c r="A604" s="14">
        <v>43</v>
      </c>
      <c r="B604" s="34" t="s">
        <v>60</v>
      </c>
      <c r="C604" s="34" t="s">
        <v>61</v>
      </c>
      <c r="D604" s="42">
        <v>37</v>
      </c>
      <c r="E604" s="61">
        <f t="shared" si="21"/>
        <v>1.6237762980445786E-3</v>
      </c>
      <c r="F604" s="83">
        <f t="shared" si="20"/>
        <v>2.8679458221780574E-2</v>
      </c>
    </row>
    <row r="605" spans="1:6" ht="15" customHeight="1" x14ac:dyDescent="0.25">
      <c r="A605" s="25">
        <v>44</v>
      </c>
      <c r="B605" s="34" t="s">
        <v>62</v>
      </c>
      <c r="C605" s="34" t="s">
        <v>63</v>
      </c>
      <c r="D605" s="42">
        <v>41</v>
      </c>
      <c r="E605" s="61">
        <f t="shared" si="21"/>
        <v>1.7993196816169653E-3</v>
      </c>
      <c r="F605" s="83">
        <f t="shared" si="20"/>
        <v>3.1779940191702799E-2</v>
      </c>
    </row>
    <row r="606" spans="1:6" ht="15" customHeight="1" x14ac:dyDescent="0.25">
      <c r="A606" s="14">
        <v>45</v>
      </c>
      <c r="B606" s="26" t="s">
        <v>64</v>
      </c>
      <c r="C606" s="28" t="s">
        <v>623</v>
      </c>
      <c r="D606" s="42">
        <v>1</v>
      </c>
      <c r="E606" s="61">
        <f t="shared" si="21"/>
        <v>4.3885845893096709E-5</v>
      </c>
      <c r="F606" s="83">
        <f t="shared" si="20"/>
        <v>7.7512049248055614E-4</v>
      </c>
    </row>
    <row r="607" spans="1:6" ht="15" customHeight="1" x14ac:dyDescent="0.25">
      <c r="A607" s="14">
        <v>48</v>
      </c>
      <c r="B607" s="34" t="s">
        <v>70</v>
      </c>
      <c r="C607" s="34" t="s">
        <v>71</v>
      </c>
      <c r="D607" s="42">
        <v>7</v>
      </c>
      <c r="E607" s="61">
        <f t="shared" si="21"/>
        <v>3.0720092125167704E-4</v>
      </c>
      <c r="F607" s="83">
        <f t="shared" si="20"/>
        <v>5.4258434473638921E-3</v>
      </c>
    </row>
    <row r="608" spans="1:6" ht="15" customHeight="1" x14ac:dyDescent="0.25">
      <c r="A608" s="25">
        <v>52</v>
      </c>
      <c r="B608" s="34" t="s">
        <v>74</v>
      </c>
      <c r="C608" s="34" t="s">
        <v>75</v>
      </c>
      <c r="D608" s="47">
        <v>2</v>
      </c>
      <c r="E608" s="61">
        <f t="shared" si="21"/>
        <v>8.7771691786193417E-5</v>
      </c>
      <c r="F608" s="83">
        <f t="shared" si="20"/>
        <v>1.5502409849611123E-3</v>
      </c>
    </row>
    <row r="609" spans="1:6" ht="15" customHeight="1" x14ac:dyDescent="0.25">
      <c r="A609" s="14">
        <v>53</v>
      </c>
      <c r="B609" s="26" t="s">
        <v>76</v>
      </c>
      <c r="C609" s="28" t="s">
        <v>77</v>
      </c>
      <c r="D609" s="42">
        <v>2236</v>
      </c>
      <c r="E609" s="61">
        <f t="shared" si="21"/>
        <v>9.8128751416964255E-2</v>
      </c>
      <c r="F609" s="83">
        <f t="shared" si="20"/>
        <v>1.7331694211865234</v>
      </c>
    </row>
    <row r="610" spans="1:6" ht="15" customHeight="1" x14ac:dyDescent="0.25">
      <c r="A610" s="14">
        <v>54</v>
      </c>
      <c r="B610" s="26" t="s">
        <v>78</v>
      </c>
      <c r="C610" s="28" t="s">
        <v>79</v>
      </c>
      <c r="D610" s="42">
        <v>2</v>
      </c>
      <c r="E610" s="61">
        <f t="shared" si="21"/>
        <v>8.7771691786193417E-5</v>
      </c>
      <c r="F610" s="83">
        <f t="shared" si="20"/>
        <v>1.5502409849611123E-3</v>
      </c>
    </row>
    <row r="611" spans="1:6" ht="15" customHeight="1" x14ac:dyDescent="0.25">
      <c r="A611" s="14">
        <v>57</v>
      </c>
      <c r="B611" s="34" t="s">
        <v>82</v>
      </c>
      <c r="C611" s="34" t="s">
        <v>83</v>
      </c>
      <c r="D611" s="42">
        <v>1180</v>
      </c>
      <c r="E611" s="61">
        <f t="shared" si="21"/>
        <v>5.1785298153854117E-2</v>
      </c>
      <c r="F611" s="83">
        <f t="shared" si="20"/>
        <v>0.9146421811270562</v>
      </c>
    </row>
    <row r="612" spans="1:6" ht="15" customHeight="1" x14ac:dyDescent="0.25">
      <c r="A612" s="106" t="s">
        <v>84</v>
      </c>
      <c r="B612" s="6" t="s">
        <v>782</v>
      </c>
      <c r="C612" s="6" t="s">
        <v>85</v>
      </c>
      <c r="D612" s="41">
        <f>SUM(D613:D641)</f>
        <v>3440</v>
      </c>
      <c r="E612" s="81">
        <f t="shared" si="21"/>
        <v>0.15096730987225268</v>
      </c>
      <c r="F612" s="84">
        <f t="shared" si="20"/>
        <v>2.6664144941331132</v>
      </c>
    </row>
    <row r="613" spans="1:6" ht="15" customHeight="1" x14ac:dyDescent="0.25">
      <c r="A613" s="38">
        <v>58</v>
      </c>
      <c r="B613" s="34" t="s">
        <v>86</v>
      </c>
      <c r="C613" s="34" t="s">
        <v>87</v>
      </c>
      <c r="D613" s="45">
        <v>1</v>
      </c>
      <c r="E613" s="61">
        <f t="shared" si="21"/>
        <v>4.3885845893096709E-5</v>
      </c>
      <c r="F613" s="83">
        <f t="shared" si="20"/>
        <v>7.7512049248055614E-4</v>
      </c>
    </row>
    <row r="614" spans="1:6" ht="15" customHeight="1" x14ac:dyDescent="0.25">
      <c r="A614" s="38">
        <v>59</v>
      </c>
      <c r="B614" s="64" t="s">
        <v>88</v>
      </c>
      <c r="C614" s="64" t="s">
        <v>89</v>
      </c>
      <c r="D614" s="42">
        <v>2</v>
      </c>
      <c r="E614" s="61">
        <f t="shared" si="21"/>
        <v>8.7771691786193417E-5</v>
      </c>
      <c r="F614" s="83">
        <f t="shared" si="20"/>
        <v>1.5502409849611123E-3</v>
      </c>
    </row>
    <row r="615" spans="1:6" ht="15" customHeight="1" x14ac:dyDescent="0.25">
      <c r="A615" s="14">
        <v>62</v>
      </c>
      <c r="B615" s="34" t="s">
        <v>94</v>
      </c>
      <c r="C615" s="34" t="s">
        <v>95</v>
      </c>
      <c r="D615" s="42">
        <v>1</v>
      </c>
      <c r="E615" s="61">
        <f t="shared" si="21"/>
        <v>4.3885845893096709E-5</v>
      </c>
      <c r="F615" s="83">
        <f t="shared" si="20"/>
        <v>7.7512049248055614E-4</v>
      </c>
    </row>
    <row r="616" spans="1:6" ht="15" customHeight="1" x14ac:dyDescent="0.25">
      <c r="A616" s="14">
        <v>63</v>
      </c>
      <c r="B616" s="34" t="s">
        <v>96</v>
      </c>
      <c r="C616" s="34" t="s">
        <v>97</v>
      </c>
      <c r="D616" s="42">
        <v>2</v>
      </c>
      <c r="E616" s="61">
        <f t="shared" si="21"/>
        <v>8.7771691786193417E-5</v>
      </c>
      <c r="F616" s="83">
        <f t="shared" si="20"/>
        <v>1.5502409849611123E-3</v>
      </c>
    </row>
    <row r="617" spans="1:6" ht="15" customHeight="1" x14ac:dyDescent="0.25">
      <c r="A617" s="14">
        <v>67</v>
      </c>
      <c r="B617" s="34" t="s">
        <v>104</v>
      </c>
      <c r="C617" s="34" t="s">
        <v>105</v>
      </c>
      <c r="D617" s="42">
        <v>1</v>
      </c>
      <c r="E617" s="61">
        <f t="shared" si="21"/>
        <v>4.3885845893096709E-5</v>
      </c>
      <c r="F617" s="83">
        <f t="shared" si="20"/>
        <v>7.7512049248055614E-4</v>
      </c>
    </row>
    <row r="618" spans="1:6" ht="15" customHeight="1" x14ac:dyDescent="0.25">
      <c r="A618" s="14">
        <v>68</v>
      </c>
      <c r="B618" s="34" t="s">
        <v>106</v>
      </c>
      <c r="C618" s="34" t="s">
        <v>107</v>
      </c>
      <c r="D618" s="42">
        <v>6</v>
      </c>
      <c r="E618" s="61">
        <f t="shared" si="21"/>
        <v>2.6331507535858029E-4</v>
      </c>
      <c r="F618" s="83">
        <f t="shared" si="20"/>
        <v>4.6507229548833368E-3</v>
      </c>
    </row>
    <row r="619" spans="1:6" ht="15" customHeight="1" x14ac:dyDescent="0.25">
      <c r="A619" s="14">
        <v>69</v>
      </c>
      <c r="B619" s="34" t="s">
        <v>108</v>
      </c>
      <c r="C619" s="34" t="s">
        <v>109</v>
      </c>
      <c r="D619" s="42">
        <v>49</v>
      </c>
      <c r="E619" s="61">
        <f t="shared" si="21"/>
        <v>2.1504064487617392E-3</v>
      </c>
      <c r="F619" s="83">
        <f t="shared" si="20"/>
        <v>3.7980904131547248E-2</v>
      </c>
    </row>
    <row r="620" spans="1:6" ht="15" customHeight="1" x14ac:dyDescent="0.25">
      <c r="A620" s="14">
        <v>70</v>
      </c>
      <c r="B620" s="34" t="s">
        <v>110</v>
      </c>
      <c r="C620" s="34" t="s">
        <v>111</v>
      </c>
      <c r="D620" s="42">
        <v>4</v>
      </c>
      <c r="E620" s="61">
        <f t="shared" si="21"/>
        <v>1.7554338357238683E-4</v>
      </c>
      <c r="F620" s="83">
        <f t="shared" si="20"/>
        <v>3.1004819699222246E-3</v>
      </c>
    </row>
    <row r="621" spans="1:6" ht="15" customHeight="1" x14ac:dyDescent="0.25">
      <c r="A621" s="14">
        <v>72</v>
      </c>
      <c r="B621" s="34" t="s">
        <v>114</v>
      </c>
      <c r="C621" s="34" t="s">
        <v>115</v>
      </c>
      <c r="D621" s="42">
        <v>11</v>
      </c>
      <c r="E621" s="61">
        <f t="shared" si="21"/>
        <v>4.827443048240639E-4</v>
      </c>
      <c r="F621" s="83">
        <f t="shared" si="20"/>
        <v>8.5263254172861184E-3</v>
      </c>
    </row>
    <row r="622" spans="1:6" ht="15" customHeight="1" x14ac:dyDescent="0.25">
      <c r="A622" s="14">
        <v>73</v>
      </c>
      <c r="B622" s="34" t="s">
        <v>116</v>
      </c>
      <c r="C622" s="34" t="s">
        <v>117</v>
      </c>
      <c r="D622" s="42">
        <v>1</v>
      </c>
      <c r="E622" s="61">
        <f t="shared" si="21"/>
        <v>4.3885845893096709E-5</v>
      </c>
      <c r="F622" s="83">
        <f t="shared" si="20"/>
        <v>7.7512049248055614E-4</v>
      </c>
    </row>
    <row r="623" spans="1:6" ht="15" customHeight="1" x14ac:dyDescent="0.25">
      <c r="A623" s="14">
        <v>76</v>
      </c>
      <c r="B623" s="34" t="s">
        <v>122</v>
      </c>
      <c r="C623" s="34" t="s">
        <v>123</v>
      </c>
      <c r="D623" s="42">
        <v>3</v>
      </c>
      <c r="E623" s="61">
        <f t="shared" si="21"/>
        <v>1.3165753767929015E-4</v>
      </c>
      <c r="F623" s="83">
        <f t="shared" si="20"/>
        <v>2.3253614774416684E-3</v>
      </c>
    </row>
    <row r="624" spans="1:6" ht="15" customHeight="1" x14ac:dyDescent="0.25">
      <c r="A624" s="14">
        <v>78</v>
      </c>
      <c r="B624" s="34" t="s">
        <v>126</v>
      </c>
      <c r="C624" s="34" t="s">
        <v>117</v>
      </c>
      <c r="D624" s="42">
        <v>8</v>
      </c>
      <c r="E624" s="61">
        <f t="shared" si="21"/>
        <v>3.5108676714477367E-4</v>
      </c>
      <c r="F624" s="83">
        <f t="shared" si="20"/>
        <v>6.2009639398444491E-3</v>
      </c>
    </row>
    <row r="625" spans="1:6" ht="15" customHeight="1" x14ac:dyDescent="0.25">
      <c r="A625" s="14">
        <v>79</v>
      </c>
      <c r="B625" s="34" t="s">
        <v>128</v>
      </c>
      <c r="C625" s="34" t="s">
        <v>127</v>
      </c>
      <c r="D625" s="42">
        <v>1</v>
      </c>
      <c r="E625" s="61">
        <f t="shared" si="21"/>
        <v>4.3885845893096709E-5</v>
      </c>
      <c r="F625" s="83">
        <f t="shared" si="20"/>
        <v>7.7512049248055614E-4</v>
      </c>
    </row>
    <row r="626" spans="1:6" ht="15" customHeight="1" x14ac:dyDescent="0.25">
      <c r="A626" s="14">
        <v>80</v>
      </c>
      <c r="B626" s="34" t="s">
        <v>130</v>
      </c>
      <c r="C626" s="34" t="s">
        <v>129</v>
      </c>
      <c r="D626" s="42">
        <v>9</v>
      </c>
      <c r="E626" s="61">
        <f t="shared" si="21"/>
        <v>3.9497261303787041E-4</v>
      </c>
      <c r="F626" s="83">
        <f t="shared" si="20"/>
        <v>6.9760844323250052E-3</v>
      </c>
    </row>
    <row r="627" spans="1:6" ht="15" customHeight="1" x14ac:dyDescent="0.25">
      <c r="A627" s="14">
        <v>81</v>
      </c>
      <c r="B627" s="34" t="s">
        <v>132</v>
      </c>
      <c r="C627" s="34" t="s">
        <v>131</v>
      </c>
      <c r="D627" s="42">
        <v>12</v>
      </c>
      <c r="E627" s="61">
        <f t="shared" si="21"/>
        <v>5.2663015071716059E-4</v>
      </c>
      <c r="F627" s="83">
        <f t="shared" si="20"/>
        <v>9.3014459097666737E-3</v>
      </c>
    </row>
    <row r="628" spans="1:6" ht="15" customHeight="1" x14ac:dyDescent="0.25">
      <c r="A628" s="14">
        <v>82</v>
      </c>
      <c r="B628" s="34" t="s">
        <v>134</v>
      </c>
      <c r="C628" s="34" t="s">
        <v>133</v>
      </c>
      <c r="D628" s="42">
        <v>52</v>
      </c>
      <c r="E628" s="61">
        <f t="shared" si="21"/>
        <v>2.2820639864410291E-3</v>
      </c>
      <c r="F628" s="83">
        <f t="shared" si="20"/>
        <v>4.0306265608988916E-2</v>
      </c>
    </row>
    <row r="629" spans="1:6" ht="15" customHeight="1" x14ac:dyDescent="0.25">
      <c r="A629" s="14">
        <v>83</v>
      </c>
      <c r="B629" s="34" t="s">
        <v>136</v>
      </c>
      <c r="C629" s="34" t="s">
        <v>135</v>
      </c>
      <c r="D629" s="42">
        <v>5</v>
      </c>
      <c r="E629" s="61">
        <f t="shared" si="21"/>
        <v>2.1942922946548358E-4</v>
      </c>
      <c r="F629" s="83">
        <f t="shared" si="20"/>
        <v>3.8756024624027807E-3</v>
      </c>
    </row>
    <row r="630" spans="1:6" ht="15" customHeight="1" x14ac:dyDescent="0.25">
      <c r="A630" s="14">
        <v>84</v>
      </c>
      <c r="B630" s="34" t="s">
        <v>138</v>
      </c>
      <c r="C630" s="34" t="s">
        <v>137</v>
      </c>
      <c r="D630" s="42">
        <v>47</v>
      </c>
      <c r="E630" s="61">
        <f t="shared" si="21"/>
        <v>2.0626347569755454E-3</v>
      </c>
      <c r="F630" s="83">
        <f t="shared" si="20"/>
        <v>3.6430663146586134E-2</v>
      </c>
    </row>
    <row r="631" spans="1:6" ht="15" customHeight="1" x14ac:dyDescent="0.25">
      <c r="A631" s="14">
        <v>85</v>
      </c>
      <c r="B631" s="34" t="s">
        <v>140</v>
      </c>
      <c r="C631" s="34" t="s">
        <v>139</v>
      </c>
      <c r="D631" s="42">
        <v>12</v>
      </c>
      <c r="E631" s="61">
        <f t="shared" si="21"/>
        <v>5.2663015071716059E-4</v>
      </c>
      <c r="F631" s="83">
        <f t="shared" si="20"/>
        <v>9.3014459097666737E-3</v>
      </c>
    </row>
    <row r="632" spans="1:6" ht="15" customHeight="1" x14ac:dyDescent="0.25">
      <c r="A632" s="14">
        <v>86</v>
      </c>
      <c r="B632" s="34" t="s">
        <v>142</v>
      </c>
      <c r="C632" s="34" t="s">
        <v>141</v>
      </c>
      <c r="D632" s="42">
        <v>14</v>
      </c>
      <c r="E632" s="61">
        <f t="shared" si="21"/>
        <v>6.1440184250335407E-4</v>
      </c>
      <c r="F632" s="83">
        <f t="shared" si="20"/>
        <v>1.0851686894727784E-2</v>
      </c>
    </row>
    <row r="633" spans="1:6" ht="15" customHeight="1" x14ac:dyDescent="0.25">
      <c r="A633" s="14">
        <v>87</v>
      </c>
      <c r="B633" s="34" t="s">
        <v>144</v>
      </c>
      <c r="C633" s="34" t="s">
        <v>143</v>
      </c>
      <c r="D633" s="42">
        <v>133</v>
      </c>
      <c r="E633" s="61">
        <f t="shared" si="21"/>
        <v>5.8368175037818628E-3</v>
      </c>
      <c r="F633" s="83">
        <f t="shared" si="20"/>
        <v>0.10309102549991397</v>
      </c>
    </row>
    <row r="634" spans="1:6" ht="15" customHeight="1" x14ac:dyDescent="0.25">
      <c r="A634" s="14">
        <v>88</v>
      </c>
      <c r="B634" s="34" t="s">
        <v>146</v>
      </c>
      <c r="C634" s="34" t="s">
        <v>147</v>
      </c>
      <c r="D634" s="42">
        <v>16</v>
      </c>
      <c r="E634" s="61">
        <f t="shared" si="21"/>
        <v>7.0217353428954734E-4</v>
      </c>
      <c r="F634" s="83">
        <f t="shared" si="20"/>
        <v>1.2401927879688898E-2</v>
      </c>
    </row>
    <row r="635" spans="1:6" ht="15" customHeight="1" x14ac:dyDescent="0.25">
      <c r="A635" s="14">
        <v>89</v>
      </c>
      <c r="B635" s="34" t="s">
        <v>148</v>
      </c>
      <c r="C635" s="34" t="s">
        <v>149</v>
      </c>
      <c r="D635" s="42">
        <v>14</v>
      </c>
      <c r="E635" s="61">
        <f t="shared" si="21"/>
        <v>6.1440184250335407E-4</v>
      </c>
      <c r="F635" s="83">
        <f t="shared" si="20"/>
        <v>1.0851686894727784E-2</v>
      </c>
    </row>
    <row r="636" spans="1:6" ht="15" customHeight="1" x14ac:dyDescent="0.25">
      <c r="A636" s="14">
        <v>90</v>
      </c>
      <c r="B636" s="34" t="s">
        <v>150</v>
      </c>
      <c r="C636" s="34" t="s">
        <v>151</v>
      </c>
      <c r="D636" s="42">
        <v>1251</v>
      </c>
      <c r="E636" s="61">
        <f t="shared" si="21"/>
        <v>5.4901193212263992E-2</v>
      </c>
      <c r="F636" s="83">
        <f t="shared" si="20"/>
        <v>0.9696757360931757</v>
      </c>
    </row>
    <row r="637" spans="1:6" ht="15" customHeight="1" x14ac:dyDescent="0.25">
      <c r="A637" s="14">
        <v>91</v>
      </c>
      <c r="B637" s="34" t="s">
        <v>152</v>
      </c>
      <c r="C637" s="34" t="s">
        <v>153</v>
      </c>
      <c r="D637" s="42">
        <v>77</v>
      </c>
      <c r="E637" s="61">
        <f t="shared" si="21"/>
        <v>3.379210133768447E-3</v>
      </c>
      <c r="F637" s="83">
        <f t="shared" si="20"/>
        <v>5.9684277921002823E-2</v>
      </c>
    </row>
    <row r="638" spans="1:6" ht="15" customHeight="1" x14ac:dyDescent="0.25">
      <c r="A638" s="14">
        <v>92</v>
      </c>
      <c r="B638" s="34" t="s">
        <v>154</v>
      </c>
      <c r="C638" s="34" t="s">
        <v>155</v>
      </c>
      <c r="D638" s="42">
        <v>12</v>
      </c>
      <c r="E638" s="61">
        <f t="shared" si="21"/>
        <v>5.2663015071716059E-4</v>
      </c>
      <c r="F638" s="83">
        <f t="shared" si="20"/>
        <v>9.3014459097666737E-3</v>
      </c>
    </row>
    <row r="639" spans="1:6" ht="15" customHeight="1" x14ac:dyDescent="0.25">
      <c r="A639" s="14">
        <v>94</v>
      </c>
      <c r="B639" s="34" t="s">
        <v>158</v>
      </c>
      <c r="C639" s="34" t="s">
        <v>159</v>
      </c>
      <c r="D639" s="42">
        <v>4</v>
      </c>
      <c r="E639" s="61">
        <f t="shared" si="21"/>
        <v>1.7554338357238683E-4</v>
      </c>
      <c r="F639" s="83">
        <f t="shared" ref="F639:F702" si="22">D639/1290122*1000</f>
        <v>3.1004819699222246E-3</v>
      </c>
    </row>
    <row r="640" spans="1:6" ht="15" customHeight="1" x14ac:dyDescent="0.25">
      <c r="A640" s="14">
        <v>95</v>
      </c>
      <c r="B640" s="34" t="s">
        <v>160</v>
      </c>
      <c r="C640" s="34" t="s">
        <v>161</v>
      </c>
      <c r="D640" s="42">
        <v>24</v>
      </c>
      <c r="E640" s="61">
        <f t="shared" ref="E640:E703" si="23">D640/2278639*100</f>
        <v>1.0532603014343212E-3</v>
      </c>
      <c r="F640" s="83">
        <f t="shared" si="22"/>
        <v>1.8602891819533347E-2</v>
      </c>
    </row>
    <row r="641" spans="1:6" ht="15" customHeight="1" x14ac:dyDescent="0.25">
      <c r="A641" s="14">
        <v>96</v>
      </c>
      <c r="B641" s="34" t="s">
        <v>162</v>
      </c>
      <c r="C641" s="34" t="s">
        <v>163</v>
      </c>
      <c r="D641" s="65">
        <v>1668</v>
      </c>
      <c r="E641" s="61">
        <f t="shared" si="23"/>
        <v>7.3201590949685313E-2</v>
      </c>
      <c r="F641" s="83">
        <f t="shared" si="22"/>
        <v>1.2929009814575676</v>
      </c>
    </row>
    <row r="642" spans="1:6" ht="15" customHeight="1" x14ac:dyDescent="0.25">
      <c r="A642" s="3" t="s">
        <v>164</v>
      </c>
      <c r="B642" s="2" t="s">
        <v>655</v>
      </c>
      <c r="C642" s="3" t="s">
        <v>165</v>
      </c>
      <c r="D642" s="41">
        <f>SUM(D643:D646)</f>
        <v>11242</v>
      </c>
      <c r="E642" s="81">
        <f t="shared" si="23"/>
        <v>0.49336467953019325</v>
      </c>
      <c r="F642" s="84">
        <f t="shared" si="22"/>
        <v>8.7139045764664118</v>
      </c>
    </row>
    <row r="643" spans="1:6" ht="15" customHeight="1" x14ac:dyDescent="0.25">
      <c r="A643" s="5">
        <v>97</v>
      </c>
      <c r="B643" s="15" t="s">
        <v>166</v>
      </c>
      <c r="C643" s="9" t="s">
        <v>167</v>
      </c>
      <c r="D643" s="42">
        <v>9520</v>
      </c>
      <c r="E643" s="61">
        <f t="shared" si="23"/>
        <v>0.4177932529022807</v>
      </c>
      <c r="F643" s="83">
        <f t="shared" si="22"/>
        <v>7.3791470884148946</v>
      </c>
    </row>
    <row r="644" spans="1:6" ht="15" customHeight="1" x14ac:dyDescent="0.25">
      <c r="A644" s="5">
        <v>98</v>
      </c>
      <c r="B644" s="15" t="s">
        <v>168</v>
      </c>
      <c r="C644" s="9" t="s">
        <v>169</v>
      </c>
      <c r="D644" s="42">
        <v>381</v>
      </c>
      <c r="E644" s="61">
        <f t="shared" si="23"/>
        <v>1.6720507285269848E-2</v>
      </c>
      <c r="F644" s="83">
        <f t="shared" si="22"/>
        <v>0.29532090763509189</v>
      </c>
    </row>
    <row r="645" spans="1:6" ht="15" customHeight="1" x14ac:dyDescent="0.25">
      <c r="A645" s="5">
        <v>99</v>
      </c>
      <c r="B645" s="15" t="s">
        <v>170</v>
      </c>
      <c r="C645" s="9" t="s">
        <v>171</v>
      </c>
      <c r="D645" s="42">
        <v>1001</v>
      </c>
      <c r="E645" s="61">
        <f t="shared" si="23"/>
        <v>4.3929731738989813E-2</v>
      </c>
      <c r="F645" s="83">
        <f t="shared" si="22"/>
        <v>0.77589561297303666</v>
      </c>
    </row>
    <row r="646" spans="1:6" ht="15" customHeight="1" x14ac:dyDescent="0.25">
      <c r="A646" s="5">
        <v>100</v>
      </c>
      <c r="B646" s="15" t="s">
        <v>172</v>
      </c>
      <c r="C646" s="9" t="s">
        <v>173</v>
      </c>
      <c r="D646" s="45">
        <v>340</v>
      </c>
      <c r="E646" s="61">
        <f t="shared" si="23"/>
        <v>1.4921187603652884E-2</v>
      </c>
      <c r="F646" s="83">
        <f t="shared" si="22"/>
        <v>0.26354096744338906</v>
      </c>
    </row>
    <row r="647" spans="1:6" ht="15" customHeight="1" x14ac:dyDescent="0.25">
      <c r="A647" s="3" t="s">
        <v>174</v>
      </c>
      <c r="B647" s="6" t="s">
        <v>656</v>
      </c>
      <c r="C647" s="3" t="s">
        <v>175</v>
      </c>
      <c r="D647" s="41">
        <f>SUM(D648:D658)</f>
        <v>15592</v>
      </c>
      <c r="E647" s="81">
        <f t="shared" si="23"/>
        <v>0.6842681091651639</v>
      </c>
      <c r="F647" s="84">
        <f t="shared" si="22"/>
        <v>12.085678718756832</v>
      </c>
    </row>
    <row r="648" spans="1:6" ht="15" customHeight="1" x14ac:dyDescent="0.25">
      <c r="A648" s="5">
        <v>101</v>
      </c>
      <c r="B648" s="15" t="s">
        <v>176</v>
      </c>
      <c r="C648" s="9" t="s">
        <v>177</v>
      </c>
      <c r="D648" s="42">
        <v>90</v>
      </c>
      <c r="E648" s="61">
        <f t="shared" si="23"/>
        <v>3.9497261303787041E-3</v>
      </c>
      <c r="F648" s="83">
        <f t="shared" si="22"/>
        <v>6.9760844323250054E-2</v>
      </c>
    </row>
    <row r="649" spans="1:6" ht="15" customHeight="1" x14ac:dyDescent="0.25">
      <c r="A649" s="5">
        <v>102</v>
      </c>
      <c r="B649" s="15" t="s">
        <v>178</v>
      </c>
      <c r="C649" s="9" t="s">
        <v>179</v>
      </c>
      <c r="D649" s="42">
        <v>101</v>
      </c>
      <c r="E649" s="61">
        <f t="shared" si="23"/>
        <v>4.4324704352027679E-3</v>
      </c>
      <c r="F649" s="83">
        <f t="shared" si="22"/>
        <v>7.8287169740536164E-2</v>
      </c>
    </row>
    <row r="650" spans="1:6" ht="15" customHeight="1" x14ac:dyDescent="0.25">
      <c r="A650" s="5">
        <v>103</v>
      </c>
      <c r="B650" s="15" t="s">
        <v>180</v>
      </c>
      <c r="C650" s="9" t="s">
        <v>181</v>
      </c>
      <c r="D650" s="42">
        <v>1403</v>
      </c>
      <c r="E650" s="61">
        <f t="shared" si="23"/>
        <v>6.1571841788014683E-2</v>
      </c>
      <c r="F650" s="83">
        <f t="shared" si="22"/>
        <v>1.0874940509502202</v>
      </c>
    </row>
    <row r="651" spans="1:6" ht="15" customHeight="1" x14ac:dyDescent="0.25">
      <c r="A651" s="5">
        <v>104</v>
      </c>
      <c r="B651" s="15" t="s">
        <v>182</v>
      </c>
      <c r="C651" s="9" t="s">
        <v>183</v>
      </c>
      <c r="D651" s="42">
        <v>1141</v>
      </c>
      <c r="E651" s="61">
        <f t="shared" si="23"/>
        <v>5.0073750164023351E-2</v>
      </c>
      <c r="F651" s="83">
        <f t="shared" si="22"/>
        <v>0.88441248192031452</v>
      </c>
    </row>
    <row r="652" spans="1:6" ht="15" customHeight="1" x14ac:dyDescent="0.25">
      <c r="A652" s="5">
        <v>105</v>
      </c>
      <c r="B652" s="15" t="s">
        <v>184</v>
      </c>
      <c r="C652" s="9" t="s">
        <v>185</v>
      </c>
      <c r="D652" s="42">
        <v>773</v>
      </c>
      <c r="E652" s="61">
        <f t="shared" si="23"/>
        <v>3.3923758875363759E-2</v>
      </c>
      <c r="F652" s="83">
        <f t="shared" si="22"/>
        <v>0.59916814068746993</v>
      </c>
    </row>
    <row r="653" spans="1:6" ht="15" customHeight="1" x14ac:dyDescent="0.25">
      <c r="A653" s="5">
        <v>106</v>
      </c>
      <c r="B653" s="15" t="s">
        <v>186</v>
      </c>
      <c r="C653" s="9" t="s">
        <v>187</v>
      </c>
      <c r="D653" s="47">
        <v>147</v>
      </c>
      <c r="E653" s="61">
        <f t="shared" si="23"/>
        <v>6.4512193462852169E-3</v>
      </c>
      <c r="F653" s="83">
        <f t="shared" si="22"/>
        <v>0.11394271239464175</v>
      </c>
    </row>
    <row r="654" spans="1:6" ht="15" customHeight="1" x14ac:dyDescent="0.25">
      <c r="A654" s="5">
        <v>107</v>
      </c>
      <c r="B654" s="15" t="s">
        <v>188</v>
      </c>
      <c r="C654" s="9" t="s">
        <v>189</v>
      </c>
      <c r="D654" s="42">
        <v>645</v>
      </c>
      <c r="E654" s="61">
        <f t="shared" si="23"/>
        <v>2.8306370601047379E-2</v>
      </c>
      <c r="F654" s="83">
        <f t="shared" si="22"/>
        <v>0.49995271764995869</v>
      </c>
    </row>
    <row r="655" spans="1:6" ht="15" customHeight="1" x14ac:dyDescent="0.25">
      <c r="A655" s="5">
        <v>108</v>
      </c>
      <c r="B655" s="15" t="s">
        <v>190</v>
      </c>
      <c r="C655" s="9" t="s">
        <v>191</v>
      </c>
      <c r="D655" s="42">
        <v>4</v>
      </c>
      <c r="E655" s="61">
        <f t="shared" si="23"/>
        <v>1.7554338357238683E-4</v>
      </c>
      <c r="F655" s="83">
        <f t="shared" si="22"/>
        <v>3.1004819699222246E-3</v>
      </c>
    </row>
    <row r="656" spans="1:6" ht="15" customHeight="1" x14ac:dyDescent="0.25">
      <c r="A656" s="5">
        <v>109</v>
      </c>
      <c r="B656" s="15" t="s">
        <v>192</v>
      </c>
      <c r="C656" s="9" t="s">
        <v>193</v>
      </c>
      <c r="D656" s="42">
        <v>6181</v>
      </c>
      <c r="E656" s="61">
        <f t="shared" si="23"/>
        <v>0.27125841346523077</v>
      </c>
      <c r="F656" s="83">
        <f t="shared" si="22"/>
        <v>4.7910197640223169</v>
      </c>
    </row>
    <row r="657" spans="1:6" ht="15" customHeight="1" x14ac:dyDescent="0.25">
      <c r="A657" s="5">
        <v>110</v>
      </c>
      <c r="B657" s="15" t="s">
        <v>194</v>
      </c>
      <c r="C657" s="9" t="s">
        <v>195</v>
      </c>
      <c r="D657" s="42">
        <v>988</v>
      </c>
      <c r="E657" s="61">
        <f t="shared" si="23"/>
        <v>4.3359215742379553E-2</v>
      </c>
      <c r="F657" s="83">
        <f t="shared" si="22"/>
        <v>0.76581904657078947</v>
      </c>
    </row>
    <row r="658" spans="1:6" ht="15" customHeight="1" x14ac:dyDescent="0.25">
      <c r="A658" s="5">
        <v>111</v>
      </c>
      <c r="B658" s="15" t="s">
        <v>196</v>
      </c>
      <c r="C658" s="9" t="s">
        <v>197</v>
      </c>
      <c r="D658" s="45">
        <v>4119</v>
      </c>
      <c r="E658" s="61">
        <f t="shared" si="23"/>
        <v>0.18076579923366537</v>
      </c>
      <c r="F658" s="83">
        <f t="shared" si="22"/>
        <v>3.1927213085274104</v>
      </c>
    </row>
    <row r="659" spans="1:6" ht="15" customHeight="1" x14ac:dyDescent="0.25">
      <c r="A659" s="3" t="s">
        <v>198</v>
      </c>
      <c r="B659" s="6" t="s">
        <v>657</v>
      </c>
      <c r="C659" s="3" t="s">
        <v>199</v>
      </c>
      <c r="D659" s="41">
        <f>SUM(D660:D667)</f>
        <v>12879</v>
      </c>
      <c r="E659" s="81">
        <f t="shared" si="23"/>
        <v>0.56520580925719255</v>
      </c>
      <c r="F659" s="84">
        <f t="shared" si="22"/>
        <v>9.9827768226570814</v>
      </c>
    </row>
    <row r="660" spans="1:6" ht="15" customHeight="1" x14ac:dyDescent="0.25">
      <c r="A660" s="5">
        <v>112</v>
      </c>
      <c r="B660" s="15" t="s">
        <v>200</v>
      </c>
      <c r="C660" s="9" t="s">
        <v>201</v>
      </c>
      <c r="D660" s="42">
        <v>1</v>
      </c>
      <c r="E660" s="61">
        <f t="shared" si="23"/>
        <v>4.3885845893096709E-5</v>
      </c>
      <c r="F660" s="83">
        <f t="shared" si="22"/>
        <v>7.7512049248055614E-4</v>
      </c>
    </row>
    <row r="661" spans="1:6" ht="15" customHeight="1" x14ac:dyDescent="0.25">
      <c r="A661" s="5">
        <v>113</v>
      </c>
      <c r="B661" s="15" t="s">
        <v>202</v>
      </c>
      <c r="C661" s="9" t="s">
        <v>203</v>
      </c>
      <c r="D661" s="42">
        <v>57</v>
      </c>
      <c r="E661" s="61">
        <f t="shared" si="23"/>
        <v>2.5014932159065128E-3</v>
      </c>
      <c r="F661" s="83">
        <f t="shared" si="22"/>
        <v>4.4181868071391697E-2</v>
      </c>
    </row>
    <row r="662" spans="1:6" ht="15" customHeight="1" x14ac:dyDescent="0.25">
      <c r="A662" s="5">
        <v>114</v>
      </c>
      <c r="B662" s="15" t="s">
        <v>204</v>
      </c>
      <c r="C662" s="9" t="s">
        <v>205</v>
      </c>
      <c r="D662" s="45">
        <v>28</v>
      </c>
      <c r="E662" s="61">
        <f t="shared" si="23"/>
        <v>1.2288036850067081E-3</v>
      </c>
      <c r="F662" s="83">
        <f t="shared" si="22"/>
        <v>2.1703373789455568E-2</v>
      </c>
    </row>
    <row r="663" spans="1:6" ht="15" customHeight="1" x14ac:dyDescent="0.25">
      <c r="A663" s="5">
        <v>115</v>
      </c>
      <c r="B663" s="15" t="s">
        <v>206</v>
      </c>
      <c r="C663" s="9" t="s">
        <v>207</v>
      </c>
      <c r="D663" s="42">
        <v>197</v>
      </c>
      <c r="E663" s="61">
        <f t="shared" si="23"/>
        <v>8.6455116409400526E-3</v>
      </c>
      <c r="F663" s="83">
        <f t="shared" si="22"/>
        <v>0.15269873701866957</v>
      </c>
    </row>
    <row r="664" spans="1:6" ht="15" customHeight="1" x14ac:dyDescent="0.25">
      <c r="A664" s="5">
        <v>116</v>
      </c>
      <c r="B664" s="15" t="s">
        <v>208</v>
      </c>
      <c r="C664" s="9" t="s">
        <v>209</v>
      </c>
      <c r="D664" s="42">
        <v>414</v>
      </c>
      <c r="E664" s="61">
        <f t="shared" si="23"/>
        <v>1.8168740199742038E-2</v>
      </c>
      <c r="F664" s="83">
        <f t="shared" si="22"/>
        <v>0.32089988388695023</v>
      </c>
    </row>
    <row r="665" spans="1:6" ht="15" customHeight="1" x14ac:dyDescent="0.25">
      <c r="A665" s="5">
        <v>117</v>
      </c>
      <c r="B665" s="15" t="s">
        <v>210</v>
      </c>
      <c r="C665" s="9" t="s">
        <v>211</v>
      </c>
      <c r="D665" s="42">
        <v>2297</v>
      </c>
      <c r="E665" s="61">
        <f t="shared" si="23"/>
        <v>0.10080578801644315</v>
      </c>
      <c r="F665" s="83">
        <f t="shared" si="22"/>
        <v>1.7804517712278374</v>
      </c>
    </row>
    <row r="666" spans="1:6" ht="15" customHeight="1" x14ac:dyDescent="0.25">
      <c r="A666" s="5">
        <v>118</v>
      </c>
      <c r="B666" s="15" t="s">
        <v>212</v>
      </c>
      <c r="C666" s="9" t="s">
        <v>213</v>
      </c>
      <c r="D666" s="42">
        <v>892</v>
      </c>
      <c r="E666" s="61">
        <f t="shared" si="23"/>
        <v>3.9146174536642264E-2</v>
      </c>
      <c r="F666" s="83">
        <f t="shared" si="22"/>
        <v>0.691407479292656</v>
      </c>
    </row>
    <row r="667" spans="1:6" ht="15" customHeight="1" x14ac:dyDescent="0.25">
      <c r="A667" s="5">
        <v>119</v>
      </c>
      <c r="B667" s="15" t="s">
        <v>214</v>
      </c>
      <c r="C667" s="9" t="s">
        <v>215</v>
      </c>
      <c r="D667" s="45">
        <v>8993</v>
      </c>
      <c r="E667" s="61">
        <f t="shared" si="23"/>
        <v>0.39466541211661871</v>
      </c>
      <c r="F667" s="83">
        <f t="shared" si="22"/>
        <v>6.9706585888776411</v>
      </c>
    </row>
    <row r="668" spans="1:6" ht="15" customHeight="1" x14ac:dyDescent="0.25">
      <c r="A668" s="3" t="s">
        <v>216</v>
      </c>
      <c r="B668" s="6" t="s">
        <v>658</v>
      </c>
      <c r="C668" s="3" t="s">
        <v>217</v>
      </c>
      <c r="D668" s="41">
        <f>SUM(D669:D676)</f>
        <v>9692</v>
      </c>
      <c r="E668" s="81">
        <f t="shared" si="23"/>
        <v>0.42534161839589335</v>
      </c>
      <c r="F668" s="84">
        <f t="shared" si="22"/>
        <v>7.5124678131215497</v>
      </c>
    </row>
    <row r="669" spans="1:6" ht="15" customHeight="1" x14ac:dyDescent="0.25">
      <c r="A669" s="5">
        <v>120</v>
      </c>
      <c r="B669" s="15" t="s">
        <v>218</v>
      </c>
      <c r="C669" s="9" t="s">
        <v>219</v>
      </c>
      <c r="D669" s="42">
        <v>21</v>
      </c>
      <c r="E669" s="61">
        <f t="shared" si="23"/>
        <v>9.21602763755031E-4</v>
      </c>
      <c r="F669" s="83">
        <f t="shared" si="22"/>
        <v>1.6277530342091676E-2</v>
      </c>
    </row>
    <row r="670" spans="1:6" ht="15" customHeight="1" x14ac:dyDescent="0.25">
      <c r="A670" s="5">
        <v>123</v>
      </c>
      <c r="B670" s="15" t="s">
        <v>224</v>
      </c>
      <c r="C670" s="9" t="s">
        <v>225</v>
      </c>
      <c r="D670" s="42">
        <v>15</v>
      </c>
      <c r="E670" s="61">
        <f t="shared" si="23"/>
        <v>6.5828768839645065E-4</v>
      </c>
      <c r="F670" s="83">
        <f t="shared" si="22"/>
        <v>1.1626807387208341E-2</v>
      </c>
    </row>
    <row r="671" spans="1:6" ht="15" customHeight="1" x14ac:dyDescent="0.25">
      <c r="A671" s="5">
        <v>124</v>
      </c>
      <c r="B671" s="15" t="s">
        <v>226</v>
      </c>
      <c r="C671" s="9" t="s">
        <v>227</v>
      </c>
      <c r="D671" s="45">
        <v>3120</v>
      </c>
      <c r="E671" s="61">
        <f t="shared" si="23"/>
        <v>0.13692383918646175</v>
      </c>
      <c r="F671" s="83">
        <f t="shared" si="22"/>
        <v>2.4183759365393351</v>
      </c>
    </row>
    <row r="672" spans="1:6" ht="15" customHeight="1" x14ac:dyDescent="0.25">
      <c r="A672" s="5">
        <v>125</v>
      </c>
      <c r="B672" s="15" t="s">
        <v>228</v>
      </c>
      <c r="C672" s="9" t="s">
        <v>229</v>
      </c>
      <c r="D672" s="42">
        <v>4576</v>
      </c>
      <c r="E672" s="61">
        <f t="shared" si="23"/>
        <v>0.20082163080681054</v>
      </c>
      <c r="F672" s="83">
        <f t="shared" si="22"/>
        <v>3.5469513735910247</v>
      </c>
    </row>
    <row r="673" spans="1:6" ht="15" customHeight="1" x14ac:dyDescent="0.25">
      <c r="A673" s="5">
        <v>126</v>
      </c>
      <c r="B673" s="15" t="s">
        <v>230</v>
      </c>
      <c r="C673" s="9" t="s">
        <v>231</v>
      </c>
      <c r="D673" s="42">
        <v>31</v>
      </c>
      <c r="E673" s="61">
        <f t="shared" si="23"/>
        <v>1.360461222685998E-3</v>
      </c>
      <c r="F673" s="83">
        <f t="shared" si="22"/>
        <v>2.4028735266897239E-2</v>
      </c>
    </row>
    <row r="674" spans="1:6" ht="15" customHeight="1" x14ac:dyDescent="0.25">
      <c r="A674" s="5">
        <v>127</v>
      </c>
      <c r="B674" s="15" t="s">
        <v>232</v>
      </c>
      <c r="C674" s="9" t="s">
        <v>233</v>
      </c>
      <c r="D674" s="42">
        <v>209</v>
      </c>
      <c r="E674" s="61">
        <f t="shared" si="23"/>
        <v>9.1721417916572137E-3</v>
      </c>
      <c r="F674" s="83">
        <f t="shared" si="22"/>
        <v>0.16200018292843621</v>
      </c>
    </row>
    <row r="675" spans="1:6" ht="15" customHeight="1" x14ac:dyDescent="0.25">
      <c r="A675" s="5">
        <v>128</v>
      </c>
      <c r="B675" s="15" t="s">
        <v>234</v>
      </c>
      <c r="C675" s="9" t="s">
        <v>235</v>
      </c>
      <c r="D675" s="42">
        <v>737</v>
      </c>
      <c r="E675" s="61">
        <f t="shared" si="23"/>
        <v>3.2343868423212276E-2</v>
      </c>
      <c r="F675" s="83">
        <f t="shared" si="22"/>
        <v>0.57126380295816981</v>
      </c>
    </row>
    <row r="676" spans="1:6" ht="15" customHeight="1" x14ac:dyDescent="0.25">
      <c r="A676" s="5">
        <v>129</v>
      </c>
      <c r="B676" s="15" t="s">
        <v>236</v>
      </c>
      <c r="C676" s="16" t="s">
        <v>237</v>
      </c>
      <c r="D676" s="38">
        <v>983</v>
      </c>
      <c r="E676" s="61">
        <f t="shared" si="23"/>
        <v>4.3139786512914065E-2</v>
      </c>
      <c r="F676" s="83">
        <f t="shared" si="22"/>
        <v>0.76194344410838666</v>
      </c>
    </row>
    <row r="677" spans="1:6" ht="15" customHeight="1" x14ac:dyDescent="0.25">
      <c r="A677" s="3" t="s">
        <v>240</v>
      </c>
      <c r="B677" s="6" t="s">
        <v>659</v>
      </c>
      <c r="C677" s="3" t="s">
        <v>241</v>
      </c>
      <c r="D677" s="41">
        <f>SUM(D678:D687)</f>
        <v>36840</v>
      </c>
      <c r="E677" s="81">
        <f t="shared" si="23"/>
        <v>1.6167545627016828</v>
      </c>
      <c r="F677" s="84">
        <f t="shared" si="22"/>
        <v>28.555438942983688</v>
      </c>
    </row>
    <row r="678" spans="1:6" ht="15" customHeight="1" x14ac:dyDescent="0.25">
      <c r="A678" s="5">
        <v>130</v>
      </c>
      <c r="B678" s="15" t="s">
        <v>238</v>
      </c>
      <c r="C678" s="9" t="s">
        <v>239</v>
      </c>
      <c r="D678" s="42">
        <v>2386</v>
      </c>
      <c r="E678" s="61">
        <f t="shared" si="23"/>
        <v>0.10471162830092876</v>
      </c>
      <c r="F678" s="83">
        <f t="shared" si="22"/>
        <v>1.849437495058607</v>
      </c>
    </row>
    <row r="679" spans="1:6" ht="15" customHeight="1" x14ac:dyDescent="0.25">
      <c r="A679" s="5">
        <v>131</v>
      </c>
      <c r="B679" s="15" t="s">
        <v>242</v>
      </c>
      <c r="C679" s="9" t="s">
        <v>243</v>
      </c>
      <c r="D679" s="42">
        <v>24367</v>
      </c>
      <c r="E679" s="61">
        <f t="shared" si="23"/>
        <v>1.0693664068770876</v>
      </c>
      <c r="F679" s="83">
        <f t="shared" si="22"/>
        <v>18.88736104027371</v>
      </c>
    </row>
    <row r="680" spans="1:6" ht="15" customHeight="1" x14ac:dyDescent="0.25">
      <c r="A680" s="5">
        <v>132</v>
      </c>
      <c r="B680" s="15" t="s">
        <v>244</v>
      </c>
      <c r="C680" s="9" t="s">
        <v>245</v>
      </c>
      <c r="D680" s="42">
        <v>197</v>
      </c>
      <c r="E680" s="61">
        <f t="shared" si="23"/>
        <v>8.6455116409400526E-3</v>
      </c>
      <c r="F680" s="83">
        <f t="shared" si="22"/>
        <v>0.15269873701866957</v>
      </c>
    </row>
    <row r="681" spans="1:6" ht="15" customHeight="1" x14ac:dyDescent="0.25">
      <c r="A681" s="5">
        <v>133</v>
      </c>
      <c r="B681" s="15" t="s">
        <v>246</v>
      </c>
      <c r="C681" s="9" t="s">
        <v>247</v>
      </c>
      <c r="D681" s="42">
        <v>39</v>
      </c>
      <c r="E681" s="61">
        <f t="shared" si="23"/>
        <v>1.7115479898307719E-3</v>
      </c>
      <c r="F681" s="83">
        <f t="shared" si="22"/>
        <v>3.0229699206741689E-2</v>
      </c>
    </row>
    <row r="682" spans="1:6" ht="15" customHeight="1" x14ac:dyDescent="0.25">
      <c r="A682" s="5">
        <v>134</v>
      </c>
      <c r="B682" s="15" t="s">
        <v>248</v>
      </c>
      <c r="C682" s="9" t="s">
        <v>249</v>
      </c>
      <c r="D682" s="45">
        <v>32</v>
      </c>
      <c r="E682" s="61">
        <f t="shared" si="23"/>
        <v>1.4043470685790947E-3</v>
      </c>
      <c r="F682" s="83">
        <f t="shared" si="22"/>
        <v>2.4803855759377796E-2</v>
      </c>
    </row>
    <row r="683" spans="1:6" ht="15" customHeight="1" x14ac:dyDescent="0.25">
      <c r="A683" s="5">
        <v>135</v>
      </c>
      <c r="B683" s="15" t="s">
        <v>250</v>
      </c>
      <c r="C683" s="9" t="s">
        <v>251</v>
      </c>
      <c r="D683" s="42">
        <v>136</v>
      </c>
      <c r="E683" s="61">
        <f t="shared" si="23"/>
        <v>5.9684750414611522E-3</v>
      </c>
      <c r="F683" s="83">
        <f t="shared" si="22"/>
        <v>0.10541638697735563</v>
      </c>
    </row>
    <row r="684" spans="1:6" ht="15" customHeight="1" x14ac:dyDescent="0.25">
      <c r="A684" s="5">
        <v>136</v>
      </c>
      <c r="B684" s="15" t="s">
        <v>252</v>
      </c>
      <c r="C684" s="9" t="s">
        <v>253</v>
      </c>
      <c r="D684" s="42">
        <v>1350</v>
      </c>
      <c r="E684" s="61">
        <f t="shared" si="23"/>
        <v>5.9245891955680564E-2</v>
      </c>
      <c r="F684" s="83">
        <f t="shared" si="22"/>
        <v>1.0464126648487508</v>
      </c>
    </row>
    <row r="685" spans="1:6" ht="15" customHeight="1" x14ac:dyDescent="0.25">
      <c r="A685" s="5">
        <v>137</v>
      </c>
      <c r="B685" s="15" t="s">
        <v>254</v>
      </c>
      <c r="C685" s="9" t="s">
        <v>255</v>
      </c>
      <c r="D685" s="42">
        <v>4516</v>
      </c>
      <c r="E685" s="61">
        <f t="shared" si="23"/>
        <v>0.19818848005322473</v>
      </c>
      <c r="F685" s="83">
        <f t="shared" si="22"/>
        <v>3.5004441440421914</v>
      </c>
    </row>
    <row r="686" spans="1:6" ht="15" customHeight="1" x14ac:dyDescent="0.25">
      <c r="A686" s="5">
        <v>138</v>
      </c>
      <c r="B686" s="15" t="s">
        <v>256</v>
      </c>
      <c r="C686" s="9" t="s">
        <v>257</v>
      </c>
      <c r="D686" s="47">
        <v>128</v>
      </c>
      <c r="E686" s="61">
        <f t="shared" si="23"/>
        <v>5.6173882743163787E-3</v>
      </c>
      <c r="F686" s="83">
        <f t="shared" si="22"/>
        <v>9.9215423037511186E-2</v>
      </c>
    </row>
    <row r="687" spans="1:6" ht="15" customHeight="1" x14ac:dyDescent="0.25">
      <c r="A687" s="5">
        <v>139</v>
      </c>
      <c r="B687" s="15" t="s">
        <v>258</v>
      </c>
      <c r="C687" s="16" t="s">
        <v>259</v>
      </c>
      <c r="D687" s="45">
        <v>3689</v>
      </c>
      <c r="E687" s="61">
        <f t="shared" si="23"/>
        <v>0.16189488549963377</v>
      </c>
      <c r="F687" s="83">
        <f t="shared" si="22"/>
        <v>2.8594194967607716</v>
      </c>
    </row>
    <row r="688" spans="1:6" ht="15" customHeight="1" x14ac:dyDescent="0.25">
      <c r="A688" s="3" t="s">
        <v>264</v>
      </c>
      <c r="B688" s="6" t="s">
        <v>660</v>
      </c>
      <c r="C688" s="3" t="s">
        <v>265</v>
      </c>
      <c r="D688" s="41">
        <f>SUM(D689:D691)</f>
        <v>66556</v>
      </c>
      <c r="E688" s="81">
        <f t="shared" si="23"/>
        <v>2.9208663592609447</v>
      </c>
      <c r="F688" s="84">
        <f t="shared" si="22"/>
        <v>51.58891949753589</v>
      </c>
    </row>
    <row r="689" spans="1:6" ht="15" customHeight="1" x14ac:dyDescent="0.25">
      <c r="A689" s="5">
        <v>140</v>
      </c>
      <c r="B689" s="15" t="s">
        <v>260</v>
      </c>
      <c r="C689" s="9" t="s">
        <v>261</v>
      </c>
      <c r="D689" s="42">
        <v>48696</v>
      </c>
      <c r="E689" s="61">
        <f t="shared" si="23"/>
        <v>2.1370651516102375</v>
      </c>
      <c r="F689" s="83">
        <f t="shared" si="22"/>
        <v>37.745267501833155</v>
      </c>
    </row>
    <row r="690" spans="1:6" ht="15" customHeight="1" x14ac:dyDescent="0.25">
      <c r="A690" s="5">
        <v>141</v>
      </c>
      <c r="B690" s="15" t="s">
        <v>262</v>
      </c>
      <c r="C690" s="9" t="s">
        <v>263</v>
      </c>
      <c r="D690" s="42">
        <v>849</v>
      </c>
      <c r="E690" s="61">
        <f t="shared" si="23"/>
        <v>3.7259083163239108E-2</v>
      </c>
      <c r="F690" s="83">
        <f t="shared" si="22"/>
        <v>0.65807729811599214</v>
      </c>
    </row>
    <row r="691" spans="1:6" ht="15" customHeight="1" x14ac:dyDescent="0.25">
      <c r="A691" s="5">
        <v>142</v>
      </c>
      <c r="B691" s="15" t="s">
        <v>266</v>
      </c>
      <c r="C691" s="9" t="s">
        <v>267</v>
      </c>
      <c r="D691" s="45">
        <v>17011</v>
      </c>
      <c r="E691" s="61">
        <f t="shared" si="23"/>
        <v>0.74654212448746815</v>
      </c>
      <c r="F691" s="83">
        <f t="shared" si="22"/>
        <v>13.185574697586741</v>
      </c>
    </row>
    <row r="692" spans="1:6" ht="15" customHeight="1" x14ac:dyDescent="0.25">
      <c r="A692" s="3" t="s">
        <v>274</v>
      </c>
      <c r="B692" s="6" t="s">
        <v>661</v>
      </c>
      <c r="C692" s="3" t="s">
        <v>275</v>
      </c>
      <c r="D692" s="41">
        <f>SUM(D693:D711)</f>
        <v>3566</v>
      </c>
      <c r="E692" s="81">
        <f t="shared" si="23"/>
        <v>0.15649692645478289</v>
      </c>
      <c r="F692" s="84">
        <f t="shared" si="22"/>
        <v>2.7640796761856632</v>
      </c>
    </row>
    <row r="693" spans="1:6" ht="15" customHeight="1" x14ac:dyDescent="0.25">
      <c r="A693" s="5">
        <v>143</v>
      </c>
      <c r="B693" s="15" t="s">
        <v>268</v>
      </c>
      <c r="C693" s="9" t="s">
        <v>269</v>
      </c>
      <c r="D693" s="42">
        <v>22</v>
      </c>
      <c r="E693" s="61">
        <f t="shared" si="23"/>
        <v>9.6548860964812779E-4</v>
      </c>
      <c r="F693" s="83">
        <f t="shared" si="22"/>
        <v>1.7052650834572237E-2</v>
      </c>
    </row>
    <row r="694" spans="1:6" ht="15" customHeight="1" x14ac:dyDescent="0.25">
      <c r="A694" s="5">
        <v>144</v>
      </c>
      <c r="B694" s="15" t="s">
        <v>270</v>
      </c>
      <c r="C694" s="9" t="s">
        <v>271</v>
      </c>
      <c r="D694" s="42">
        <v>13</v>
      </c>
      <c r="E694" s="61">
        <f t="shared" si="23"/>
        <v>5.7051599661025727E-4</v>
      </c>
      <c r="F694" s="83">
        <f t="shared" si="22"/>
        <v>1.0076566402247229E-2</v>
      </c>
    </row>
    <row r="695" spans="1:6" ht="15" customHeight="1" x14ac:dyDescent="0.25">
      <c r="A695" s="5">
        <v>145</v>
      </c>
      <c r="B695" s="15" t="s">
        <v>272</v>
      </c>
      <c r="C695" s="9" t="s">
        <v>273</v>
      </c>
      <c r="D695" s="42">
        <v>1046</v>
      </c>
      <c r="E695" s="61">
        <f t="shared" si="23"/>
        <v>4.5904594804179161E-2</v>
      </c>
      <c r="F695" s="83">
        <f t="shared" si="22"/>
        <v>0.81077603513466168</v>
      </c>
    </row>
    <row r="696" spans="1:6" ht="15" customHeight="1" x14ac:dyDescent="0.25">
      <c r="A696" s="5">
        <v>146</v>
      </c>
      <c r="B696" s="15" t="s">
        <v>276</v>
      </c>
      <c r="C696" s="9" t="s">
        <v>277</v>
      </c>
      <c r="D696" s="42">
        <v>52</v>
      </c>
      <c r="E696" s="61">
        <f t="shared" si="23"/>
        <v>2.2820639864410291E-3</v>
      </c>
      <c r="F696" s="83">
        <f t="shared" si="22"/>
        <v>4.0306265608988916E-2</v>
      </c>
    </row>
    <row r="697" spans="1:6" ht="15" customHeight="1" x14ac:dyDescent="0.25">
      <c r="A697" s="5">
        <v>147</v>
      </c>
      <c r="B697" s="15" t="s">
        <v>278</v>
      </c>
      <c r="C697" s="9" t="s">
        <v>279</v>
      </c>
      <c r="D697" s="42">
        <v>1</v>
      </c>
      <c r="E697" s="61">
        <f t="shared" si="23"/>
        <v>4.3885845893096709E-5</v>
      </c>
      <c r="F697" s="83">
        <f t="shared" si="22"/>
        <v>7.7512049248055614E-4</v>
      </c>
    </row>
    <row r="698" spans="1:6" ht="15" customHeight="1" x14ac:dyDescent="0.25">
      <c r="A698" s="5">
        <v>148</v>
      </c>
      <c r="B698" s="15" t="s">
        <v>280</v>
      </c>
      <c r="C698" s="9" t="s">
        <v>281</v>
      </c>
      <c r="D698" s="42">
        <v>21</v>
      </c>
      <c r="E698" s="61">
        <f t="shared" si="23"/>
        <v>9.21602763755031E-4</v>
      </c>
      <c r="F698" s="83">
        <f t="shared" si="22"/>
        <v>1.6277530342091676E-2</v>
      </c>
    </row>
    <row r="699" spans="1:6" ht="15" customHeight="1" x14ac:dyDescent="0.25">
      <c r="A699" s="5">
        <v>149</v>
      </c>
      <c r="B699" s="15" t="s">
        <v>282</v>
      </c>
      <c r="C699" s="9" t="s">
        <v>283</v>
      </c>
      <c r="D699" s="42">
        <v>1</v>
      </c>
      <c r="E699" s="61">
        <f t="shared" si="23"/>
        <v>4.3885845893096709E-5</v>
      </c>
      <c r="F699" s="83">
        <f t="shared" si="22"/>
        <v>7.7512049248055614E-4</v>
      </c>
    </row>
    <row r="700" spans="1:6" ht="15" customHeight="1" x14ac:dyDescent="0.25">
      <c r="A700" s="5">
        <v>150</v>
      </c>
      <c r="B700" s="15" t="s">
        <v>284</v>
      </c>
      <c r="C700" s="9" t="s">
        <v>285</v>
      </c>
      <c r="D700" s="42">
        <v>695</v>
      </c>
      <c r="E700" s="61">
        <f t="shared" si="23"/>
        <v>3.0500662895702219E-2</v>
      </c>
      <c r="F700" s="83">
        <f t="shared" si="22"/>
        <v>0.53870874227398646</v>
      </c>
    </row>
    <row r="701" spans="1:6" ht="15" customHeight="1" x14ac:dyDescent="0.25">
      <c r="A701" s="5">
        <v>151</v>
      </c>
      <c r="B701" s="15" t="s">
        <v>286</v>
      </c>
      <c r="C701" s="9" t="s">
        <v>287</v>
      </c>
      <c r="D701" s="42">
        <v>6</v>
      </c>
      <c r="E701" s="61">
        <f t="shared" si="23"/>
        <v>2.6331507535858029E-4</v>
      </c>
      <c r="F701" s="83">
        <f t="shared" si="22"/>
        <v>4.6507229548833368E-3</v>
      </c>
    </row>
    <row r="702" spans="1:6" ht="15" customHeight="1" x14ac:dyDescent="0.25">
      <c r="A702" s="5">
        <v>152</v>
      </c>
      <c r="B702" s="15" t="s">
        <v>288</v>
      </c>
      <c r="C702" s="9" t="s">
        <v>289</v>
      </c>
      <c r="D702" s="42">
        <v>521</v>
      </c>
      <c r="E702" s="61">
        <f t="shared" si="23"/>
        <v>2.2864525710303389E-2</v>
      </c>
      <c r="F702" s="83">
        <f t="shared" si="22"/>
        <v>0.40383777658236975</v>
      </c>
    </row>
    <row r="703" spans="1:6" ht="15" customHeight="1" x14ac:dyDescent="0.25">
      <c r="A703" s="5">
        <v>153</v>
      </c>
      <c r="B703" s="15" t="s">
        <v>290</v>
      </c>
      <c r="C703" s="9" t="s">
        <v>291</v>
      </c>
      <c r="D703" s="42">
        <v>18</v>
      </c>
      <c r="E703" s="61">
        <f t="shared" si="23"/>
        <v>7.8994522607574082E-4</v>
      </c>
      <c r="F703" s="83">
        <f t="shared" ref="F703:F766" si="24">D703/1290122*1000</f>
        <v>1.395216886465001E-2</v>
      </c>
    </row>
    <row r="704" spans="1:6" ht="15" customHeight="1" x14ac:dyDescent="0.25">
      <c r="A704" s="5">
        <v>154</v>
      </c>
      <c r="B704" s="15" t="s">
        <v>292</v>
      </c>
      <c r="C704" s="9" t="s">
        <v>293</v>
      </c>
      <c r="D704" s="42">
        <v>10</v>
      </c>
      <c r="E704" s="61">
        <f t="shared" ref="E704:E767" si="25">D704/2278639*100</f>
        <v>4.3885845893096715E-4</v>
      </c>
      <c r="F704" s="83">
        <f t="shared" si="24"/>
        <v>7.7512049248055614E-3</v>
      </c>
    </row>
    <row r="705" spans="1:6" ht="15" customHeight="1" x14ac:dyDescent="0.25">
      <c r="A705" s="5">
        <v>156</v>
      </c>
      <c r="B705" s="15" t="s">
        <v>296</v>
      </c>
      <c r="C705" s="9" t="s">
        <v>297</v>
      </c>
      <c r="D705" s="42">
        <v>9</v>
      </c>
      <c r="E705" s="61">
        <f t="shared" si="25"/>
        <v>3.9497261303787041E-4</v>
      </c>
      <c r="F705" s="83">
        <f t="shared" si="24"/>
        <v>6.9760844323250052E-3</v>
      </c>
    </row>
    <row r="706" spans="1:6" ht="15" customHeight="1" x14ac:dyDescent="0.25">
      <c r="A706" s="5">
        <v>158</v>
      </c>
      <c r="B706" s="15" t="s">
        <v>300</v>
      </c>
      <c r="C706" s="9" t="s">
        <v>301</v>
      </c>
      <c r="D706" s="42">
        <v>17</v>
      </c>
      <c r="E706" s="61">
        <f t="shared" si="25"/>
        <v>7.4605938018264403E-4</v>
      </c>
      <c r="F706" s="83">
        <f t="shared" si="24"/>
        <v>1.3177048372169453E-2</v>
      </c>
    </row>
    <row r="707" spans="1:6" ht="15" customHeight="1" x14ac:dyDescent="0.25">
      <c r="A707" s="5">
        <v>160</v>
      </c>
      <c r="B707" s="15" t="s">
        <v>304</v>
      </c>
      <c r="C707" s="9" t="s">
        <v>305</v>
      </c>
      <c r="D707" s="42">
        <v>52</v>
      </c>
      <c r="E707" s="61">
        <f t="shared" si="25"/>
        <v>2.2820639864410291E-3</v>
      </c>
      <c r="F707" s="83">
        <f t="shared" si="24"/>
        <v>4.0306265608988916E-2</v>
      </c>
    </row>
    <row r="708" spans="1:6" ht="15" customHeight="1" x14ac:dyDescent="0.25">
      <c r="A708" s="5">
        <v>161</v>
      </c>
      <c r="B708" s="15" t="s">
        <v>306</v>
      </c>
      <c r="C708" s="9" t="s">
        <v>307</v>
      </c>
      <c r="D708" s="42">
        <v>32</v>
      </c>
      <c r="E708" s="61">
        <f t="shared" si="25"/>
        <v>1.4043470685790947E-3</v>
      </c>
      <c r="F708" s="83">
        <f t="shared" si="24"/>
        <v>2.4803855759377796E-2</v>
      </c>
    </row>
    <row r="709" spans="1:6" ht="15" customHeight="1" x14ac:dyDescent="0.25">
      <c r="A709" s="5">
        <v>162</v>
      </c>
      <c r="B709" s="15" t="s">
        <v>308</v>
      </c>
      <c r="C709" s="9" t="s">
        <v>309</v>
      </c>
      <c r="D709" s="42">
        <v>38</v>
      </c>
      <c r="E709" s="61">
        <f t="shared" si="25"/>
        <v>1.6676621439376752E-3</v>
      </c>
      <c r="F709" s="83">
        <f t="shared" si="24"/>
        <v>2.9454578714261132E-2</v>
      </c>
    </row>
    <row r="710" spans="1:6" ht="15" customHeight="1" x14ac:dyDescent="0.25">
      <c r="A710" s="5">
        <v>163</v>
      </c>
      <c r="B710" s="15" t="s">
        <v>310</v>
      </c>
      <c r="C710" s="9" t="s">
        <v>311</v>
      </c>
      <c r="D710" s="42">
        <v>155</v>
      </c>
      <c r="E710" s="61">
        <f t="shared" si="25"/>
        <v>6.8023061134299904E-3</v>
      </c>
      <c r="F710" s="83">
        <f t="shared" si="24"/>
        <v>0.12014367633448619</v>
      </c>
    </row>
    <row r="711" spans="1:6" ht="15" customHeight="1" x14ac:dyDescent="0.25">
      <c r="A711" s="5">
        <v>164</v>
      </c>
      <c r="B711" s="15" t="s">
        <v>312</v>
      </c>
      <c r="C711" s="9" t="s">
        <v>313</v>
      </c>
      <c r="D711" s="45">
        <v>857</v>
      </c>
      <c r="E711" s="61">
        <f t="shared" si="25"/>
        <v>3.7610169930383887E-2</v>
      </c>
      <c r="F711" s="83">
        <f t="shared" si="24"/>
        <v>0.66427826205583662</v>
      </c>
    </row>
    <row r="712" spans="1:6" ht="15" customHeight="1" x14ac:dyDescent="0.25">
      <c r="A712" s="3" t="s">
        <v>322</v>
      </c>
      <c r="B712" s="6" t="s">
        <v>323</v>
      </c>
      <c r="C712" s="3" t="s">
        <v>324</v>
      </c>
      <c r="D712" s="41">
        <f>SUM(D713:D727)</f>
        <v>1082343</v>
      </c>
      <c r="E712" s="81">
        <f t="shared" si="25"/>
        <v>47.499538101471977</v>
      </c>
      <c r="F712" s="84">
        <f t="shared" si="24"/>
        <v>838.94623919288256</v>
      </c>
    </row>
    <row r="713" spans="1:6" ht="15" customHeight="1" x14ac:dyDescent="0.25">
      <c r="A713" s="5">
        <v>165</v>
      </c>
      <c r="B713" s="15" t="s">
        <v>314</v>
      </c>
      <c r="C713" s="9" t="s">
        <v>315</v>
      </c>
      <c r="D713" s="42">
        <v>535525</v>
      </c>
      <c r="E713" s="61">
        <f t="shared" si="25"/>
        <v>23.501967621900615</v>
      </c>
      <c r="F713" s="83">
        <f t="shared" si="24"/>
        <v>415.09640173564981</v>
      </c>
    </row>
    <row r="714" spans="1:6" ht="15" customHeight="1" x14ac:dyDescent="0.25">
      <c r="A714" s="5">
        <v>166</v>
      </c>
      <c r="B714" s="15" t="s">
        <v>316</v>
      </c>
      <c r="C714" s="9" t="s">
        <v>317</v>
      </c>
      <c r="D714" s="42">
        <v>54428</v>
      </c>
      <c r="E714" s="61">
        <f t="shared" si="25"/>
        <v>2.388618820269468</v>
      </c>
      <c r="F714" s="83">
        <f t="shared" si="24"/>
        <v>42.188258164731707</v>
      </c>
    </row>
    <row r="715" spans="1:6" ht="15" customHeight="1" x14ac:dyDescent="0.25">
      <c r="A715" s="5">
        <v>167</v>
      </c>
      <c r="B715" s="15" t="s">
        <v>318</v>
      </c>
      <c r="C715" s="9" t="s">
        <v>319</v>
      </c>
      <c r="D715" s="42">
        <v>319959</v>
      </c>
      <c r="E715" s="61">
        <f t="shared" si="25"/>
        <v>14.041671366109332</v>
      </c>
      <c r="F715" s="83">
        <f t="shared" si="24"/>
        <v>248.00677765358625</v>
      </c>
    </row>
    <row r="716" spans="1:6" ht="15" customHeight="1" x14ac:dyDescent="0.25">
      <c r="A716" s="5">
        <v>168</v>
      </c>
      <c r="B716" s="15" t="s">
        <v>320</v>
      </c>
      <c r="C716" s="9" t="s">
        <v>321</v>
      </c>
      <c r="D716" s="42">
        <v>1924</v>
      </c>
      <c r="E716" s="61">
        <f t="shared" si="25"/>
        <v>8.443636749831808E-2</v>
      </c>
      <c r="F716" s="83">
        <f t="shared" si="24"/>
        <v>1.49133182753259</v>
      </c>
    </row>
    <row r="717" spans="1:6" ht="15" customHeight="1" x14ac:dyDescent="0.25">
      <c r="A717" s="5">
        <v>169</v>
      </c>
      <c r="B717" s="15" t="s">
        <v>325</v>
      </c>
      <c r="C717" s="9" t="s">
        <v>326</v>
      </c>
      <c r="D717" s="42">
        <v>4364</v>
      </c>
      <c r="E717" s="61">
        <f t="shared" si="25"/>
        <v>0.19151783147747406</v>
      </c>
      <c r="F717" s="83">
        <f t="shared" si="24"/>
        <v>3.3826258291851468</v>
      </c>
    </row>
    <row r="718" spans="1:6" ht="15" customHeight="1" x14ac:dyDescent="0.25">
      <c r="A718" s="5">
        <v>170</v>
      </c>
      <c r="B718" s="15" t="s">
        <v>327</v>
      </c>
      <c r="C718" s="9" t="s">
        <v>328</v>
      </c>
      <c r="D718" s="42">
        <v>92828</v>
      </c>
      <c r="E718" s="61">
        <f t="shared" si="25"/>
        <v>4.0738353025643814</v>
      </c>
      <c r="F718" s="83">
        <f t="shared" si="24"/>
        <v>71.952885075985066</v>
      </c>
    </row>
    <row r="719" spans="1:6" ht="15" customHeight="1" x14ac:dyDescent="0.25">
      <c r="A719" s="5">
        <v>171</v>
      </c>
      <c r="B719" s="15" t="s">
        <v>329</v>
      </c>
      <c r="C719" s="9" t="s">
        <v>330</v>
      </c>
      <c r="D719" s="42">
        <v>1226</v>
      </c>
      <c r="E719" s="61">
        <f t="shared" si="25"/>
        <v>5.3804047064936564E-2</v>
      </c>
      <c r="F719" s="83">
        <f t="shared" si="24"/>
        <v>0.95029772378116173</v>
      </c>
    </row>
    <row r="720" spans="1:6" ht="15" customHeight="1" x14ac:dyDescent="0.25">
      <c r="A720" s="5">
        <v>172</v>
      </c>
      <c r="B720" s="15" t="s">
        <v>331</v>
      </c>
      <c r="C720" s="9" t="s">
        <v>332</v>
      </c>
      <c r="D720" s="42">
        <v>37530</v>
      </c>
      <c r="E720" s="61">
        <f t="shared" si="25"/>
        <v>1.6470357963679196</v>
      </c>
      <c r="F720" s="83">
        <f t="shared" si="24"/>
        <v>29.09027208279527</v>
      </c>
    </row>
    <row r="721" spans="1:6" ht="15" customHeight="1" x14ac:dyDescent="0.25">
      <c r="A721" s="5">
        <v>173</v>
      </c>
      <c r="B721" s="15" t="s">
        <v>333</v>
      </c>
      <c r="C721" s="9" t="s">
        <v>334</v>
      </c>
      <c r="D721" s="42">
        <v>9154</v>
      </c>
      <c r="E721" s="61">
        <f t="shared" si="25"/>
        <v>0.40173103330540727</v>
      </c>
      <c r="F721" s="83">
        <f t="shared" si="24"/>
        <v>7.0954529881670103</v>
      </c>
    </row>
    <row r="722" spans="1:6" ht="15" customHeight="1" x14ac:dyDescent="0.25">
      <c r="A722" s="5">
        <v>174</v>
      </c>
      <c r="B722" s="15" t="s">
        <v>335</v>
      </c>
      <c r="C722" s="9" t="s">
        <v>336</v>
      </c>
      <c r="D722" s="47">
        <v>380</v>
      </c>
      <c r="E722" s="61">
        <f t="shared" si="25"/>
        <v>1.6676621439376753E-2</v>
      </c>
      <c r="F722" s="83">
        <f t="shared" si="24"/>
        <v>0.29454578714261132</v>
      </c>
    </row>
    <row r="723" spans="1:6" ht="15" customHeight="1" x14ac:dyDescent="0.25">
      <c r="A723" s="5">
        <v>175</v>
      </c>
      <c r="B723" s="15" t="s">
        <v>337</v>
      </c>
      <c r="C723" s="9" t="s">
        <v>338</v>
      </c>
      <c r="D723" s="42">
        <v>4323</v>
      </c>
      <c r="E723" s="61">
        <f t="shared" si="25"/>
        <v>0.18971851179585708</v>
      </c>
      <c r="F723" s="83">
        <f t="shared" si="24"/>
        <v>3.3508458889934438</v>
      </c>
    </row>
    <row r="724" spans="1:6" ht="15" customHeight="1" x14ac:dyDescent="0.25">
      <c r="A724" s="5">
        <v>176</v>
      </c>
      <c r="B724" s="15" t="s">
        <v>339</v>
      </c>
      <c r="C724" s="9" t="s">
        <v>340</v>
      </c>
      <c r="D724" s="42">
        <v>19595</v>
      </c>
      <c r="E724" s="61">
        <f t="shared" si="25"/>
        <v>0.85994315027523005</v>
      </c>
      <c r="F724" s="83">
        <f t="shared" si="24"/>
        <v>15.188486050156497</v>
      </c>
    </row>
    <row r="725" spans="1:6" ht="15" customHeight="1" x14ac:dyDescent="0.25">
      <c r="A725" s="5">
        <v>177</v>
      </c>
      <c r="B725" s="15" t="s">
        <v>341</v>
      </c>
      <c r="C725" s="9" t="s">
        <v>342</v>
      </c>
      <c r="D725" s="42">
        <v>41</v>
      </c>
      <c r="E725" s="61">
        <f t="shared" si="25"/>
        <v>1.7993196816169653E-3</v>
      </c>
      <c r="F725" s="83">
        <f t="shared" si="24"/>
        <v>3.1779940191702799E-2</v>
      </c>
    </row>
    <row r="726" spans="1:6" ht="15" customHeight="1" x14ac:dyDescent="0.25">
      <c r="A726" s="5">
        <v>178</v>
      </c>
      <c r="B726" s="15" t="s">
        <v>343</v>
      </c>
      <c r="C726" s="9" t="s">
        <v>344</v>
      </c>
      <c r="D726" s="42">
        <v>79</v>
      </c>
      <c r="E726" s="61">
        <f t="shared" si="25"/>
        <v>3.4669818255546403E-3</v>
      </c>
      <c r="F726" s="83">
        <f t="shared" si="24"/>
        <v>6.1234518905963937E-2</v>
      </c>
    </row>
    <row r="727" spans="1:6" ht="15" customHeight="1" x14ac:dyDescent="0.25">
      <c r="A727" s="5">
        <v>179</v>
      </c>
      <c r="B727" s="15" t="s">
        <v>345</v>
      </c>
      <c r="C727" s="9" t="s">
        <v>346</v>
      </c>
      <c r="D727" s="45">
        <v>987</v>
      </c>
      <c r="E727" s="61">
        <f t="shared" si="25"/>
        <v>4.3315329896486454E-2</v>
      </c>
      <c r="F727" s="83">
        <f t="shared" si="24"/>
        <v>0.76504392607830884</v>
      </c>
    </row>
    <row r="728" spans="1:6" ht="15" customHeight="1" x14ac:dyDescent="0.25">
      <c r="A728" s="3" t="s">
        <v>357</v>
      </c>
      <c r="B728" s="6" t="s">
        <v>358</v>
      </c>
      <c r="C728" s="3" t="s">
        <v>359</v>
      </c>
      <c r="D728" s="41">
        <f>SUM(D729:D746)</f>
        <v>66668</v>
      </c>
      <c r="E728" s="81">
        <f t="shared" si="25"/>
        <v>2.9257815740009718</v>
      </c>
      <c r="F728" s="84">
        <f t="shared" si="24"/>
        <v>51.675732992693717</v>
      </c>
    </row>
    <row r="729" spans="1:6" ht="15" customHeight="1" x14ac:dyDescent="0.25">
      <c r="A729" s="5">
        <v>180</v>
      </c>
      <c r="B729" s="15" t="s">
        <v>347</v>
      </c>
      <c r="C729" s="9" t="s">
        <v>348</v>
      </c>
      <c r="D729" s="42">
        <v>695</v>
      </c>
      <c r="E729" s="61">
        <f t="shared" si="25"/>
        <v>3.0500662895702219E-2</v>
      </c>
      <c r="F729" s="83">
        <f t="shared" si="24"/>
        <v>0.53870874227398646</v>
      </c>
    </row>
    <row r="730" spans="1:6" ht="15" customHeight="1" x14ac:dyDescent="0.25">
      <c r="A730" s="5">
        <v>181</v>
      </c>
      <c r="B730" s="15" t="s">
        <v>349</v>
      </c>
      <c r="C730" s="9" t="s">
        <v>350</v>
      </c>
      <c r="D730" s="42">
        <v>3838</v>
      </c>
      <c r="E730" s="61">
        <f t="shared" si="25"/>
        <v>0.16843387653770517</v>
      </c>
      <c r="F730" s="83">
        <f t="shared" si="24"/>
        <v>2.9749124501403745</v>
      </c>
    </row>
    <row r="731" spans="1:6" ht="15" customHeight="1" x14ac:dyDescent="0.25">
      <c r="A731" s="5">
        <v>182</v>
      </c>
      <c r="B731" s="15" t="s">
        <v>351</v>
      </c>
      <c r="C731" s="9" t="s">
        <v>352</v>
      </c>
      <c r="D731" s="42">
        <v>3262</v>
      </c>
      <c r="E731" s="61">
        <f t="shared" si="25"/>
        <v>0.14315562930328149</v>
      </c>
      <c r="F731" s="83">
        <f t="shared" si="24"/>
        <v>2.5284430464715739</v>
      </c>
    </row>
    <row r="732" spans="1:6" ht="15" customHeight="1" x14ac:dyDescent="0.25">
      <c r="A732" s="5">
        <v>183</v>
      </c>
      <c r="B732" s="15" t="s">
        <v>353</v>
      </c>
      <c r="C732" s="9" t="s">
        <v>354</v>
      </c>
      <c r="D732" s="42">
        <v>89</v>
      </c>
      <c r="E732" s="61">
        <f t="shared" si="25"/>
        <v>3.9058402844856076E-3</v>
      </c>
      <c r="F732" s="83">
        <f t="shared" si="24"/>
        <v>6.8985723830769494E-2</v>
      </c>
    </row>
    <row r="733" spans="1:6" ht="15" customHeight="1" x14ac:dyDescent="0.25">
      <c r="A733" s="5">
        <v>184</v>
      </c>
      <c r="B733" s="15" t="s">
        <v>355</v>
      </c>
      <c r="C733" s="9" t="s">
        <v>356</v>
      </c>
      <c r="D733" s="42">
        <v>974</v>
      </c>
      <c r="E733" s="61">
        <f t="shared" si="25"/>
        <v>4.2744813899876194E-2</v>
      </c>
      <c r="F733" s="83">
        <f t="shared" si="24"/>
        <v>0.75496735967606166</v>
      </c>
    </row>
    <row r="734" spans="1:6" ht="15" customHeight="1" x14ac:dyDescent="0.25">
      <c r="A734" s="5">
        <v>185</v>
      </c>
      <c r="B734" s="15" t="s">
        <v>360</v>
      </c>
      <c r="C734" s="9" t="s">
        <v>361</v>
      </c>
      <c r="D734" s="42">
        <v>24770</v>
      </c>
      <c r="E734" s="61">
        <f t="shared" si="25"/>
        <v>1.0870524027720054</v>
      </c>
      <c r="F734" s="83">
        <f t="shared" si="24"/>
        <v>19.199734598743373</v>
      </c>
    </row>
    <row r="735" spans="1:6" ht="15" customHeight="1" x14ac:dyDescent="0.25">
      <c r="A735" s="5">
        <v>186</v>
      </c>
      <c r="B735" s="15" t="s">
        <v>362</v>
      </c>
      <c r="C735" s="9" t="s">
        <v>363</v>
      </c>
      <c r="D735" s="42">
        <v>505</v>
      </c>
      <c r="E735" s="61">
        <f t="shared" si="25"/>
        <v>2.2162352176013842E-2</v>
      </c>
      <c r="F735" s="83">
        <f t="shared" si="24"/>
        <v>0.39143584870268083</v>
      </c>
    </row>
    <row r="736" spans="1:6" ht="15" customHeight="1" x14ac:dyDescent="0.25">
      <c r="A736" s="5">
        <v>187</v>
      </c>
      <c r="B736" s="15" t="s">
        <v>364</v>
      </c>
      <c r="C736" s="9" t="s">
        <v>365</v>
      </c>
      <c r="D736" s="42">
        <v>1262</v>
      </c>
      <c r="E736" s="61">
        <f t="shared" si="25"/>
        <v>5.5383937517088054E-2</v>
      </c>
      <c r="F736" s="83">
        <f t="shared" si="24"/>
        <v>0.97820206151046174</v>
      </c>
    </row>
    <row r="737" spans="1:6" ht="15" customHeight="1" x14ac:dyDescent="0.25">
      <c r="A737" s="5">
        <v>188</v>
      </c>
      <c r="B737" s="15" t="s">
        <v>366</v>
      </c>
      <c r="C737" s="9" t="s">
        <v>367</v>
      </c>
      <c r="D737" s="42">
        <v>354</v>
      </c>
      <c r="E737" s="61">
        <f t="shared" si="25"/>
        <v>1.5535589446156236E-2</v>
      </c>
      <c r="F737" s="83">
        <f t="shared" si="24"/>
        <v>0.27439265433811688</v>
      </c>
    </row>
    <row r="738" spans="1:6" ht="15" customHeight="1" x14ac:dyDescent="0.25">
      <c r="A738" s="5">
        <v>189</v>
      </c>
      <c r="B738" s="15" t="s">
        <v>368</v>
      </c>
      <c r="C738" s="9" t="s">
        <v>369</v>
      </c>
      <c r="D738" s="42">
        <v>379</v>
      </c>
      <c r="E738" s="61">
        <f t="shared" si="25"/>
        <v>1.6632735593483654E-2</v>
      </c>
      <c r="F738" s="83">
        <f t="shared" si="24"/>
        <v>0.2937706666501308</v>
      </c>
    </row>
    <row r="739" spans="1:6" ht="15" customHeight="1" x14ac:dyDescent="0.25">
      <c r="A739" s="5">
        <v>190</v>
      </c>
      <c r="B739" s="15" t="s">
        <v>370</v>
      </c>
      <c r="C739" s="9" t="s">
        <v>371</v>
      </c>
      <c r="D739" s="42">
        <v>59</v>
      </c>
      <c r="E739" s="61">
        <f t="shared" si="25"/>
        <v>2.5892649076927057E-3</v>
      </c>
      <c r="F739" s="83">
        <f t="shared" si="24"/>
        <v>4.5732109056352811E-2</v>
      </c>
    </row>
    <row r="740" spans="1:6" ht="15" customHeight="1" x14ac:dyDescent="0.25">
      <c r="A740" s="5">
        <v>191</v>
      </c>
      <c r="B740" s="15" t="s">
        <v>372</v>
      </c>
      <c r="C740" s="9" t="s">
        <v>373</v>
      </c>
      <c r="D740" s="42">
        <v>410</v>
      </c>
      <c r="E740" s="61">
        <f t="shared" si="25"/>
        <v>1.7993196816169652E-2</v>
      </c>
      <c r="F740" s="83">
        <f t="shared" si="24"/>
        <v>0.31779940191702799</v>
      </c>
    </row>
    <row r="741" spans="1:6" ht="15" customHeight="1" x14ac:dyDescent="0.25">
      <c r="A741" s="5">
        <v>192</v>
      </c>
      <c r="B741" s="15" t="s">
        <v>374</v>
      </c>
      <c r="C741" s="9" t="s">
        <v>375</v>
      </c>
      <c r="D741" s="47">
        <v>27541</v>
      </c>
      <c r="E741" s="61">
        <f t="shared" si="25"/>
        <v>1.2086600817417765</v>
      </c>
      <c r="F741" s="83">
        <f t="shared" si="24"/>
        <v>21.347593483406996</v>
      </c>
    </row>
    <row r="742" spans="1:6" ht="15" customHeight="1" x14ac:dyDescent="0.25">
      <c r="A742" s="5">
        <v>193</v>
      </c>
      <c r="B742" s="15" t="s">
        <v>376</v>
      </c>
      <c r="C742" s="9" t="s">
        <v>377</v>
      </c>
      <c r="D742" s="42">
        <v>32</v>
      </c>
      <c r="E742" s="61">
        <f t="shared" si="25"/>
        <v>1.4043470685790947E-3</v>
      </c>
      <c r="F742" s="83">
        <f t="shared" si="24"/>
        <v>2.4803855759377796E-2</v>
      </c>
    </row>
    <row r="743" spans="1:6" ht="15" customHeight="1" x14ac:dyDescent="0.25">
      <c r="A743" s="5">
        <v>194</v>
      </c>
      <c r="B743" s="15" t="s">
        <v>378</v>
      </c>
      <c r="C743" s="9" t="s">
        <v>379</v>
      </c>
      <c r="D743" s="42">
        <v>262</v>
      </c>
      <c r="E743" s="61">
        <f t="shared" si="25"/>
        <v>1.1498091623991338E-2</v>
      </c>
      <c r="F743" s="83">
        <f t="shared" si="24"/>
        <v>0.20308156902990568</v>
      </c>
    </row>
    <row r="744" spans="1:6" ht="15" customHeight="1" x14ac:dyDescent="0.25">
      <c r="A744" s="5">
        <v>195</v>
      </c>
      <c r="B744" s="15" t="s">
        <v>380</v>
      </c>
      <c r="C744" s="9" t="s">
        <v>381</v>
      </c>
      <c r="D744" s="47">
        <v>82</v>
      </c>
      <c r="E744" s="61">
        <f t="shared" si="25"/>
        <v>3.5986393632339306E-3</v>
      </c>
      <c r="F744" s="83">
        <f t="shared" si="24"/>
        <v>6.3559880383405598E-2</v>
      </c>
    </row>
    <row r="745" spans="1:6" ht="15" customHeight="1" x14ac:dyDescent="0.25">
      <c r="A745" s="5">
        <v>196</v>
      </c>
      <c r="B745" s="15" t="s">
        <v>382</v>
      </c>
      <c r="C745" s="9" t="s">
        <v>383</v>
      </c>
      <c r="D745" s="42">
        <v>42</v>
      </c>
      <c r="E745" s="61">
        <f t="shared" si="25"/>
        <v>1.843205527510062E-3</v>
      </c>
      <c r="F745" s="83">
        <f t="shared" si="24"/>
        <v>3.2555060684183353E-2</v>
      </c>
    </row>
    <row r="746" spans="1:6" ht="15" customHeight="1" x14ac:dyDescent="0.25">
      <c r="A746" s="5">
        <v>197</v>
      </c>
      <c r="B746" s="15" t="s">
        <v>384</v>
      </c>
      <c r="C746" s="9" t="s">
        <v>385</v>
      </c>
      <c r="D746" s="45">
        <v>2112</v>
      </c>
      <c r="E746" s="61">
        <f t="shared" si="25"/>
        <v>9.2686906526220247E-2</v>
      </c>
      <c r="F746" s="83">
        <f t="shared" si="24"/>
        <v>1.6370544801189344</v>
      </c>
    </row>
    <row r="747" spans="1:6" ht="15" customHeight="1" x14ac:dyDescent="0.25">
      <c r="A747" s="3" t="s">
        <v>398</v>
      </c>
      <c r="B747" s="6" t="s">
        <v>662</v>
      </c>
      <c r="C747" s="3" t="s">
        <v>399</v>
      </c>
      <c r="D747" s="41">
        <f>SUM(D748:D749)</f>
        <v>76432</v>
      </c>
      <c r="E747" s="81">
        <f t="shared" si="25"/>
        <v>3.3542829733011681</v>
      </c>
      <c r="F747" s="84">
        <f t="shared" si="24"/>
        <v>59.244009481273864</v>
      </c>
    </row>
    <row r="748" spans="1:6" ht="15" customHeight="1" x14ac:dyDescent="0.25">
      <c r="A748" s="5">
        <v>198</v>
      </c>
      <c r="B748" s="7" t="s">
        <v>386</v>
      </c>
      <c r="C748" s="13" t="s">
        <v>387</v>
      </c>
      <c r="D748" s="42">
        <v>19953</v>
      </c>
      <c r="E748" s="61">
        <f t="shared" si="25"/>
        <v>0.87565428310495874</v>
      </c>
      <c r="F748" s="83">
        <f t="shared" si="24"/>
        <v>15.465979186464535</v>
      </c>
    </row>
    <row r="749" spans="1:6" ht="15" customHeight="1" x14ac:dyDescent="0.25">
      <c r="A749" s="5">
        <v>199</v>
      </c>
      <c r="B749" s="7" t="s">
        <v>388</v>
      </c>
      <c r="C749" s="13" t="s">
        <v>389</v>
      </c>
      <c r="D749" s="45">
        <v>56479</v>
      </c>
      <c r="E749" s="61">
        <f t="shared" si="25"/>
        <v>2.4786286901962091</v>
      </c>
      <c r="F749" s="83">
        <f t="shared" si="24"/>
        <v>43.778030294809327</v>
      </c>
    </row>
    <row r="750" spans="1:6" ht="15" customHeight="1" x14ac:dyDescent="0.25">
      <c r="A750" s="3" t="s">
        <v>406</v>
      </c>
      <c r="B750" s="6" t="s">
        <v>663</v>
      </c>
      <c r="C750" s="3" t="s">
        <v>407</v>
      </c>
      <c r="D750" s="41">
        <f>SUM(D751:D761)</f>
        <v>20214</v>
      </c>
      <c r="E750" s="81">
        <f t="shared" si="25"/>
        <v>0.88710848888305693</v>
      </c>
      <c r="F750" s="84">
        <f t="shared" si="24"/>
        <v>15.668285635001961</v>
      </c>
    </row>
    <row r="751" spans="1:6" ht="15" customHeight="1" x14ac:dyDescent="0.25">
      <c r="A751" s="5">
        <v>200</v>
      </c>
      <c r="B751" s="7" t="s">
        <v>390</v>
      </c>
      <c r="C751" s="13" t="s">
        <v>391</v>
      </c>
      <c r="D751" s="42">
        <v>638</v>
      </c>
      <c r="E751" s="61">
        <f t="shared" si="25"/>
        <v>2.79991696797957E-2</v>
      </c>
      <c r="F751" s="83">
        <f t="shared" si="24"/>
        <v>0.49452687420259478</v>
      </c>
    </row>
    <row r="752" spans="1:6" ht="15" customHeight="1" x14ac:dyDescent="0.25">
      <c r="A752" s="5">
        <v>201</v>
      </c>
      <c r="B752" s="7" t="s">
        <v>392</v>
      </c>
      <c r="C752" s="13" t="s">
        <v>393</v>
      </c>
      <c r="D752" s="42">
        <v>60</v>
      </c>
      <c r="E752" s="61">
        <f t="shared" si="25"/>
        <v>2.6331507535858026E-3</v>
      </c>
      <c r="F752" s="83">
        <f t="shared" si="24"/>
        <v>4.6507229548833365E-2</v>
      </c>
    </row>
    <row r="753" spans="1:6" ht="15" customHeight="1" x14ac:dyDescent="0.25">
      <c r="A753" s="5">
        <v>202</v>
      </c>
      <c r="B753" s="7" t="s">
        <v>394</v>
      </c>
      <c r="C753" s="13" t="s">
        <v>395</v>
      </c>
      <c r="D753" s="42">
        <v>821</v>
      </c>
      <c r="E753" s="61">
        <f t="shared" si="25"/>
        <v>3.6030279478232397E-2</v>
      </c>
      <c r="F753" s="83">
        <f t="shared" si="24"/>
        <v>0.6363739243265365</v>
      </c>
    </row>
    <row r="754" spans="1:6" ht="15" customHeight="1" x14ac:dyDescent="0.25">
      <c r="A754" s="5">
        <v>203</v>
      </c>
      <c r="B754" s="7" t="s">
        <v>396</v>
      </c>
      <c r="C754" s="13" t="s">
        <v>397</v>
      </c>
      <c r="D754" s="42">
        <v>2467</v>
      </c>
      <c r="E754" s="61">
        <f t="shared" si="25"/>
        <v>0.10826638181826959</v>
      </c>
      <c r="F754" s="83">
        <f t="shared" si="24"/>
        <v>1.9122222549495318</v>
      </c>
    </row>
    <row r="755" spans="1:6" ht="15" customHeight="1" x14ac:dyDescent="0.25">
      <c r="A755" s="5">
        <v>204</v>
      </c>
      <c r="B755" s="7" t="s">
        <v>400</v>
      </c>
      <c r="C755" s="13" t="s">
        <v>401</v>
      </c>
      <c r="D755" s="42">
        <v>178</v>
      </c>
      <c r="E755" s="61">
        <f t="shared" si="25"/>
        <v>7.8116805689712153E-3</v>
      </c>
      <c r="F755" s="83">
        <f t="shared" si="24"/>
        <v>0.13797144766153899</v>
      </c>
    </row>
    <row r="756" spans="1:6" ht="15" customHeight="1" x14ac:dyDescent="0.25">
      <c r="A756" s="5">
        <v>205</v>
      </c>
      <c r="B756" s="7" t="s">
        <v>402</v>
      </c>
      <c r="C756" s="13" t="s">
        <v>403</v>
      </c>
      <c r="D756" s="47">
        <v>164</v>
      </c>
      <c r="E756" s="61">
        <f t="shared" si="25"/>
        <v>7.1972787264678612E-3</v>
      </c>
      <c r="F756" s="83">
        <f t="shared" si="24"/>
        <v>0.1271197607668112</v>
      </c>
    </row>
    <row r="757" spans="1:6" ht="15" customHeight="1" x14ac:dyDescent="0.25">
      <c r="A757" s="5">
        <v>206</v>
      </c>
      <c r="B757" s="7" t="s">
        <v>404</v>
      </c>
      <c r="C757" s="13" t="s">
        <v>405</v>
      </c>
      <c r="D757" s="42">
        <v>10624</v>
      </c>
      <c r="E757" s="61">
        <f t="shared" si="25"/>
        <v>0.46624322676825952</v>
      </c>
      <c r="F757" s="83">
        <f t="shared" si="24"/>
        <v>8.2348801121134283</v>
      </c>
    </row>
    <row r="758" spans="1:6" ht="15" customHeight="1" x14ac:dyDescent="0.25">
      <c r="A758" s="5">
        <v>207</v>
      </c>
      <c r="B758" s="7" t="s">
        <v>408</v>
      </c>
      <c r="C758" s="13" t="s">
        <v>409</v>
      </c>
      <c r="D758" s="42">
        <v>4245</v>
      </c>
      <c r="E758" s="61">
        <f t="shared" si="25"/>
        <v>0.18629541581619555</v>
      </c>
      <c r="F758" s="83">
        <f t="shared" si="24"/>
        <v>3.2903864905799605</v>
      </c>
    </row>
    <row r="759" spans="1:6" ht="15" customHeight="1" x14ac:dyDescent="0.25">
      <c r="A759" s="5">
        <v>208</v>
      </c>
      <c r="B759" s="7" t="s">
        <v>410</v>
      </c>
      <c r="C759" s="13" t="s">
        <v>411</v>
      </c>
      <c r="D759" s="42">
        <v>136</v>
      </c>
      <c r="E759" s="61">
        <f t="shared" si="25"/>
        <v>5.9684750414611522E-3</v>
      </c>
      <c r="F759" s="83">
        <f t="shared" si="24"/>
        <v>0.10541638697735563</v>
      </c>
    </row>
    <row r="760" spans="1:6" ht="15" customHeight="1" x14ac:dyDescent="0.25">
      <c r="A760" s="5">
        <v>209</v>
      </c>
      <c r="B760" s="7" t="s">
        <v>412</v>
      </c>
      <c r="C760" s="13" t="s">
        <v>413</v>
      </c>
      <c r="D760" s="42">
        <v>18</v>
      </c>
      <c r="E760" s="61">
        <f t="shared" si="25"/>
        <v>7.8994522607574082E-4</v>
      </c>
      <c r="F760" s="83">
        <f t="shared" si="24"/>
        <v>1.395216886465001E-2</v>
      </c>
    </row>
    <row r="761" spans="1:6" ht="15" customHeight="1" x14ac:dyDescent="0.25">
      <c r="A761" s="5">
        <v>210</v>
      </c>
      <c r="B761" s="7" t="s">
        <v>414</v>
      </c>
      <c r="C761" s="13" t="s">
        <v>415</v>
      </c>
      <c r="D761" s="45">
        <v>863</v>
      </c>
      <c r="E761" s="61">
        <f t="shared" si="25"/>
        <v>3.787348500574246E-2</v>
      </c>
      <c r="F761" s="83">
        <f t="shared" si="24"/>
        <v>0.66892898501071996</v>
      </c>
    </row>
    <row r="762" spans="1:6" ht="15" customHeight="1" x14ac:dyDescent="0.25">
      <c r="A762" s="3" t="s">
        <v>432</v>
      </c>
      <c r="B762" s="6" t="s">
        <v>664</v>
      </c>
      <c r="C762" s="3" t="s">
        <v>433</v>
      </c>
      <c r="D762" s="41">
        <f>SUM(D763:D784)</f>
        <v>33862</v>
      </c>
      <c r="E762" s="81">
        <f t="shared" si="25"/>
        <v>1.4860625136320409</v>
      </c>
      <c r="F762" s="84">
        <f t="shared" si="24"/>
        <v>26.247130116376589</v>
      </c>
    </row>
    <row r="763" spans="1:6" ht="15" customHeight="1" x14ac:dyDescent="0.25">
      <c r="A763" s="5">
        <v>211</v>
      </c>
      <c r="B763" s="15" t="s">
        <v>416</v>
      </c>
      <c r="C763" s="9" t="s">
        <v>417</v>
      </c>
      <c r="D763" s="42">
        <v>68</v>
      </c>
      <c r="E763" s="61">
        <f t="shared" si="25"/>
        <v>2.9842375207305761E-3</v>
      </c>
      <c r="F763" s="83">
        <f t="shared" si="24"/>
        <v>5.2708193488677814E-2</v>
      </c>
    </row>
    <row r="764" spans="1:6" ht="15" customHeight="1" x14ac:dyDescent="0.25">
      <c r="A764" s="5">
        <v>212</v>
      </c>
      <c r="B764" s="15" t="s">
        <v>418</v>
      </c>
      <c r="C764" s="9" t="s">
        <v>419</v>
      </c>
      <c r="D764" s="42">
        <v>131</v>
      </c>
      <c r="E764" s="61">
        <f t="shared" si="25"/>
        <v>5.749045811995669E-3</v>
      </c>
      <c r="F764" s="83">
        <f t="shared" si="24"/>
        <v>0.10154078451495284</v>
      </c>
    </row>
    <row r="765" spans="1:6" ht="15" customHeight="1" x14ac:dyDescent="0.25">
      <c r="A765" s="5">
        <v>213</v>
      </c>
      <c r="B765" s="15" t="s">
        <v>420</v>
      </c>
      <c r="C765" s="9" t="s">
        <v>421</v>
      </c>
      <c r="D765" s="42">
        <v>446</v>
      </c>
      <c r="E765" s="61">
        <f t="shared" si="25"/>
        <v>1.9573087268321132E-2</v>
      </c>
      <c r="F765" s="83">
        <f t="shared" si="24"/>
        <v>0.345703739646328</v>
      </c>
    </row>
    <row r="766" spans="1:6" ht="15" customHeight="1" x14ac:dyDescent="0.25">
      <c r="A766" s="5">
        <v>214</v>
      </c>
      <c r="B766" s="15" t="s">
        <v>422</v>
      </c>
      <c r="C766" s="9" t="s">
        <v>423</v>
      </c>
      <c r="D766" s="42">
        <v>87</v>
      </c>
      <c r="E766" s="61">
        <f t="shared" si="25"/>
        <v>3.8180685926994143E-3</v>
      </c>
      <c r="F766" s="83">
        <f t="shared" si="24"/>
        <v>6.7435482845808387E-2</v>
      </c>
    </row>
    <row r="767" spans="1:6" ht="15" customHeight="1" x14ac:dyDescent="0.25">
      <c r="A767" s="5">
        <v>215</v>
      </c>
      <c r="B767" s="15" t="s">
        <v>424</v>
      </c>
      <c r="C767" s="9" t="s">
        <v>425</v>
      </c>
      <c r="D767" s="42">
        <v>739</v>
      </c>
      <c r="E767" s="61">
        <f t="shared" si="25"/>
        <v>3.2431640114998474E-2</v>
      </c>
      <c r="F767" s="83">
        <f t="shared" ref="F767:F830" si="26">D767/1290122*1000</f>
        <v>0.57281404394313096</v>
      </c>
    </row>
    <row r="768" spans="1:6" ht="15" customHeight="1" x14ac:dyDescent="0.25">
      <c r="A768" s="5">
        <v>216</v>
      </c>
      <c r="B768" s="15" t="s">
        <v>426</v>
      </c>
      <c r="C768" s="9" t="s">
        <v>427</v>
      </c>
      <c r="D768" s="42">
        <v>13122</v>
      </c>
      <c r="E768" s="61">
        <f t="shared" ref="E768:E831" si="27">D768/2278639*100</f>
        <v>0.57587006980921507</v>
      </c>
      <c r="F768" s="83">
        <f t="shared" si="26"/>
        <v>10.171131102329856</v>
      </c>
    </row>
    <row r="769" spans="1:6" ht="15" customHeight="1" x14ac:dyDescent="0.25">
      <c r="A769" s="5">
        <v>217</v>
      </c>
      <c r="B769" s="15" t="s">
        <v>428</v>
      </c>
      <c r="C769" s="9" t="s">
        <v>429</v>
      </c>
      <c r="D769" s="42">
        <v>7932</v>
      </c>
      <c r="E769" s="61">
        <f t="shared" si="27"/>
        <v>0.34810252962404309</v>
      </c>
      <c r="F769" s="83">
        <f t="shared" si="26"/>
        <v>6.1482557463557708</v>
      </c>
    </row>
    <row r="770" spans="1:6" ht="15" customHeight="1" x14ac:dyDescent="0.25">
      <c r="A770" s="5">
        <v>218</v>
      </c>
      <c r="B770" s="15" t="s">
        <v>430</v>
      </c>
      <c r="C770" s="9" t="s">
        <v>431</v>
      </c>
      <c r="D770" s="42">
        <v>29</v>
      </c>
      <c r="E770" s="61">
        <f t="shared" si="27"/>
        <v>1.2726895308998048E-3</v>
      </c>
      <c r="F770" s="83">
        <f t="shared" si="26"/>
        <v>2.2478494281936129E-2</v>
      </c>
    </row>
    <row r="771" spans="1:6" ht="15" customHeight="1" x14ac:dyDescent="0.25">
      <c r="A771" s="5">
        <v>219</v>
      </c>
      <c r="B771" s="15" t="s">
        <v>434</v>
      </c>
      <c r="C771" s="9" t="s">
        <v>435</v>
      </c>
      <c r="D771" s="42">
        <v>23</v>
      </c>
      <c r="E771" s="61">
        <f t="shared" si="27"/>
        <v>1.0093744555412245E-3</v>
      </c>
      <c r="F771" s="83">
        <f t="shared" si="26"/>
        <v>1.782777132705279E-2</v>
      </c>
    </row>
    <row r="772" spans="1:6" ht="15" customHeight="1" x14ac:dyDescent="0.25">
      <c r="A772" s="5">
        <v>220</v>
      </c>
      <c r="B772" s="15" t="s">
        <v>436</v>
      </c>
      <c r="C772" s="9" t="s">
        <v>437</v>
      </c>
      <c r="D772" s="42">
        <v>287</v>
      </c>
      <c r="E772" s="61">
        <f t="shared" si="27"/>
        <v>1.2595237771318756E-2</v>
      </c>
      <c r="F772" s="83">
        <f t="shared" si="26"/>
        <v>0.22245958134191962</v>
      </c>
    </row>
    <row r="773" spans="1:6" ht="15" customHeight="1" x14ac:dyDescent="0.25">
      <c r="A773" s="5">
        <v>221</v>
      </c>
      <c r="B773" s="15" t="s">
        <v>438</v>
      </c>
      <c r="C773" s="9" t="s">
        <v>439</v>
      </c>
      <c r="D773" s="42">
        <v>3136</v>
      </c>
      <c r="E773" s="61">
        <f t="shared" si="27"/>
        <v>0.13762601272075131</v>
      </c>
      <c r="F773" s="83">
        <f t="shared" si="26"/>
        <v>2.4307778644190239</v>
      </c>
    </row>
    <row r="774" spans="1:6" ht="15" customHeight="1" x14ac:dyDescent="0.25">
      <c r="A774" s="5">
        <v>222</v>
      </c>
      <c r="B774" s="15" t="s">
        <v>440</v>
      </c>
      <c r="C774" s="9" t="s">
        <v>441</v>
      </c>
      <c r="D774" s="42">
        <v>2125</v>
      </c>
      <c r="E774" s="61">
        <f t="shared" si="27"/>
        <v>9.3257422522830508E-2</v>
      </c>
      <c r="F774" s="83">
        <f t="shared" si="26"/>
        <v>1.6471310465211817</v>
      </c>
    </row>
    <row r="775" spans="1:6" ht="15" customHeight="1" x14ac:dyDescent="0.25">
      <c r="A775" s="5">
        <v>223</v>
      </c>
      <c r="B775" s="15" t="s">
        <v>442</v>
      </c>
      <c r="C775" s="9" t="s">
        <v>443</v>
      </c>
      <c r="D775" s="42">
        <v>530</v>
      </c>
      <c r="E775" s="61">
        <f t="shared" si="27"/>
        <v>2.3259498323341257E-2</v>
      </c>
      <c r="F775" s="83">
        <f t="shared" si="26"/>
        <v>0.41081386101469469</v>
      </c>
    </row>
    <row r="776" spans="1:6" ht="15" customHeight="1" x14ac:dyDescent="0.25">
      <c r="A776" s="5">
        <v>224</v>
      </c>
      <c r="B776" s="15" t="s">
        <v>444</v>
      </c>
      <c r="C776" s="9" t="s">
        <v>445</v>
      </c>
      <c r="D776" s="42">
        <v>45</v>
      </c>
      <c r="E776" s="61">
        <f t="shared" si="27"/>
        <v>1.9748630651893521E-3</v>
      </c>
      <c r="F776" s="83">
        <f t="shared" si="26"/>
        <v>3.4880422161625027E-2</v>
      </c>
    </row>
    <row r="777" spans="1:6" ht="15" customHeight="1" x14ac:dyDescent="0.25">
      <c r="A777" s="5">
        <v>225</v>
      </c>
      <c r="B777" s="15" t="s">
        <v>446</v>
      </c>
      <c r="C777" s="9" t="s">
        <v>447</v>
      </c>
      <c r="D777" s="42">
        <v>11</v>
      </c>
      <c r="E777" s="61">
        <f t="shared" si="27"/>
        <v>4.827443048240639E-4</v>
      </c>
      <c r="F777" s="83">
        <f t="shared" si="26"/>
        <v>8.5263254172861184E-3</v>
      </c>
    </row>
    <row r="778" spans="1:6" ht="15" customHeight="1" x14ac:dyDescent="0.25">
      <c r="A778" s="5">
        <v>226</v>
      </c>
      <c r="B778" s="15" t="s">
        <v>448</v>
      </c>
      <c r="C778" s="9" t="s">
        <v>449</v>
      </c>
      <c r="D778" s="42">
        <v>1202</v>
      </c>
      <c r="E778" s="61">
        <f t="shared" si="27"/>
        <v>5.2750786763502248E-2</v>
      </c>
      <c r="F778" s="83">
        <f t="shared" si="26"/>
        <v>0.93169483196162839</v>
      </c>
    </row>
    <row r="779" spans="1:6" ht="15" customHeight="1" x14ac:dyDescent="0.25">
      <c r="A779" s="5">
        <v>227</v>
      </c>
      <c r="B779" s="15" t="s">
        <v>450</v>
      </c>
      <c r="C779" s="9" t="s">
        <v>451</v>
      </c>
      <c r="D779" s="42">
        <v>18</v>
      </c>
      <c r="E779" s="61">
        <f t="shared" si="27"/>
        <v>7.8994522607574082E-4</v>
      </c>
      <c r="F779" s="83">
        <f t="shared" si="26"/>
        <v>1.395216886465001E-2</v>
      </c>
    </row>
    <row r="780" spans="1:6" ht="15" customHeight="1" x14ac:dyDescent="0.25">
      <c r="A780" s="5">
        <v>229</v>
      </c>
      <c r="B780" s="15" t="s">
        <v>454</v>
      </c>
      <c r="C780" s="9" t="s">
        <v>455</v>
      </c>
      <c r="D780" s="42">
        <v>168</v>
      </c>
      <c r="E780" s="61">
        <f t="shared" si="27"/>
        <v>7.372822110040248E-3</v>
      </c>
      <c r="F780" s="83">
        <f t="shared" si="26"/>
        <v>0.13022024273673341</v>
      </c>
    </row>
    <row r="781" spans="1:6" ht="15" customHeight="1" x14ac:dyDescent="0.25">
      <c r="A781" s="5">
        <v>230</v>
      </c>
      <c r="B781" s="15" t="s">
        <v>456</v>
      </c>
      <c r="C781" s="9" t="s">
        <v>457</v>
      </c>
      <c r="D781" s="42">
        <v>1144</v>
      </c>
      <c r="E781" s="61">
        <f t="shared" si="27"/>
        <v>5.0205407701702634E-2</v>
      </c>
      <c r="F781" s="83">
        <f t="shared" si="26"/>
        <v>0.88673784339775619</v>
      </c>
    </row>
    <row r="782" spans="1:6" ht="15" customHeight="1" x14ac:dyDescent="0.25">
      <c r="A782" s="5">
        <v>231</v>
      </c>
      <c r="B782" s="15" t="s">
        <v>458</v>
      </c>
      <c r="C782" s="9" t="s">
        <v>459</v>
      </c>
      <c r="D782" s="42">
        <v>20</v>
      </c>
      <c r="E782" s="61">
        <f t="shared" si="27"/>
        <v>8.7771691786193431E-4</v>
      </c>
      <c r="F782" s="83">
        <f t="shared" si="26"/>
        <v>1.5502409849611123E-2</v>
      </c>
    </row>
    <row r="783" spans="1:6" ht="15" customHeight="1" x14ac:dyDescent="0.25">
      <c r="A783" s="5">
        <v>232</v>
      </c>
      <c r="B783" s="15" t="s">
        <v>460</v>
      </c>
      <c r="C783" s="9" t="s">
        <v>461</v>
      </c>
      <c r="D783" s="42">
        <v>2</v>
      </c>
      <c r="E783" s="61">
        <f t="shared" si="27"/>
        <v>8.7771691786193417E-5</v>
      </c>
      <c r="F783" s="83">
        <f t="shared" si="26"/>
        <v>1.5502409849611123E-3</v>
      </c>
    </row>
    <row r="784" spans="1:6" ht="15" customHeight="1" x14ac:dyDescent="0.25">
      <c r="A784" s="5">
        <v>233</v>
      </c>
      <c r="B784" s="15" t="s">
        <v>462</v>
      </c>
      <c r="C784" s="9" t="s">
        <v>463</v>
      </c>
      <c r="D784" s="45">
        <v>2597</v>
      </c>
      <c r="E784" s="61">
        <f t="shared" si="27"/>
        <v>0.11397154178437216</v>
      </c>
      <c r="F784" s="83">
        <f t="shared" si="26"/>
        <v>2.0129879189720041</v>
      </c>
    </row>
    <row r="785" spans="1:6" ht="15" customHeight="1" x14ac:dyDescent="0.25">
      <c r="A785" s="3" t="s">
        <v>482</v>
      </c>
      <c r="B785" s="6" t="s">
        <v>665</v>
      </c>
      <c r="C785" s="3" t="s">
        <v>483</v>
      </c>
      <c r="D785" s="41">
        <f>SUM(D786:D791)</f>
        <v>32</v>
      </c>
      <c r="E785" s="81">
        <f t="shared" si="27"/>
        <v>1.4043470685790947E-3</v>
      </c>
      <c r="F785" s="84">
        <f t="shared" si="26"/>
        <v>2.4803855759377796E-2</v>
      </c>
    </row>
    <row r="786" spans="1:6" ht="15" customHeight="1" x14ac:dyDescent="0.25">
      <c r="A786" s="5">
        <v>234</v>
      </c>
      <c r="B786" s="7" t="s">
        <v>464</v>
      </c>
      <c r="C786" s="13" t="s">
        <v>465</v>
      </c>
      <c r="D786" s="42">
        <v>1</v>
      </c>
      <c r="E786" s="61">
        <f t="shared" si="27"/>
        <v>4.3885845893096709E-5</v>
      </c>
      <c r="F786" s="83">
        <f t="shared" si="26"/>
        <v>7.7512049248055614E-4</v>
      </c>
    </row>
    <row r="787" spans="1:6" ht="15" customHeight="1" x14ac:dyDescent="0.25">
      <c r="A787" s="5">
        <v>235</v>
      </c>
      <c r="B787" s="7" t="s">
        <v>466</v>
      </c>
      <c r="C787" s="13" t="s">
        <v>467</v>
      </c>
      <c r="D787" s="42">
        <v>2</v>
      </c>
      <c r="E787" s="61">
        <f t="shared" si="27"/>
        <v>8.7771691786193417E-5</v>
      </c>
      <c r="F787" s="83">
        <f t="shared" si="26"/>
        <v>1.5502409849611123E-3</v>
      </c>
    </row>
    <row r="788" spans="1:6" ht="15" customHeight="1" x14ac:dyDescent="0.25">
      <c r="A788" s="5">
        <v>236</v>
      </c>
      <c r="B788" s="7" t="s">
        <v>468</v>
      </c>
      <c r="C788" s="13" t="s">
        <v>469</v>
      </c>
      <c r="D788" s="42">
        <v>1</v>
      </c>
      <c r="E788" s="61">
        <f t="shared" si="27"/>
        <v>4.3885845893096709E-5</v>
      </c>
      <c r="F788" s="83">
        <f t="shared" si="26"/>
        <v>7.7512049248055614E-4</v>
      </c>
    </row>
    <row r="789" spans="1:6" ht="15" customHeight="1" x14ac:dyDescent="0.25">
      <c r="A789" s="5">
        <v>239</v>
      </c>
      <c r="B789" s="33" t="s">
        <v>474</v>
      </c>
      <c r="C789" s="13" t="s">
        <v>475</v>
      </c>
      <c r="D789" s="42">
        <v>2</v>
      </c>
      <c r="E789" s="61">
        <f t="shared" si="27"/>
        <v>8.7771691786193417E-5</v>
      </c>
      <c r="F789" s="83">
        <f t="shared" si="26"/>
        <v>1.5502409849611123E-3</v>
      </c>
    </row>
    <row r="790" spans="1:6" ht="15" customHeight="1" x14ac:dyDescent="0.25">
      <c r="A790" s="5">
        <v>242</v>
      </c>
      <c r="B790" s="7" t="s">
        <v>480</v>
      </c>
      <c r="C790" s="13" t="s">
        <v>481</v>
      </c>
      <c r="D790" s="42">
        <v>20</v>
      </c>
      <c r="E790" s="61">
        <f t="shared" si="27"/>
        <v>8.7771691786193431E-4</v>
      </c>
      <c r="F790" s="83">
        <f t="shared" si="26"/>
        <v>1.5502409849611123E-2</v>
      </c>
    </row>
    <row r="791" spans="1:6" ht="15" customHeight="1" x14ac:dyDescent="0.25">
      <c r="A791" s="5">
        <v>244</v>
      </c>
      <c r="B791" s="7" t="s">
        <v>486</v>
      </c>
      <c r="C791" s="13" t="s">
        <v>487</v>
      </c>
      <c r="D791" s="38">
        <v>6</v>
      </c>
      <c r="E791" s="61">
        <f t="shared" si="27"/>
        <v>2.6331507535858029E-4</v>
      </c>
      <c r="F791" s="83">
        <f t="shared" si="26"/>
        <v>4.6507229548833368E-3</v>
      </c>
    </row>
    <row r="792" spans="1:6" ht="15" customHeight="1" x14ac:dyDescent="0.25">
      <c r="A792" s="3" t="s">
        <v>504</v>
      </c>
      <c r="B792" s="6" t="s">
        <v>666</v>
      </c>
      <c r="C792" s="3" t="s">
        <v>505</v>
      </c>
      <c r="D792" s="41">
        <f>SUM(D793:D801)</f>
        <v>6672</v>
      </c>
      <c r="E792" s="81">
        <f t="shared" si="27"/>
        <v>0.29280636379874125</v>
      </c>
      <c r="F792" s="84">
        <f t="shared" si="26"/>
        <v>5.1716039258302704</v>
      </c>
    </row>
    <row r="793" spans="1:6" ht="15" customHeight="1" x14ac:dyDescent="0.25">
      <c r="A793" s="5">
        <v>245</v>
      </c>
      <c r="B793" s="15" t="s">
        <v>488</v>
      </c>
      <c r="C793" s="9" t="s">
        <v>489</v>
      </c>
      <c r="D793" s="42">
        <v>25</v>
      </c>
      <c r="E793" s="61">
        <f t="shared" si="27"/>
        <v>1.0971461473274179E-3</v>
      </c>
      <c r="F793" s="83">
        <f t="shared" si="26"/>
        <v>1.9378012312013904E-2</v>
      </c>
    </row>
    <row r="794" spans="1:6" ht="15" customHeight="1" x14ac:dyDescent="0.25">
      <c r="A794" s="5">
        <v>246</v>
      </c>
      <c r="B794" s="15" t="s">
        <v>490</v>
      </c>
      <c r="C794" s="9" t="s">
        <v>491</v>
      </c>
      <c r="D794" s="42">
        <v>914</v>
      </c>
      <c r="E794" s="61">
        <f t="shared" si="27"/>
        <v>4.0111663146290395E-2</v>
      </c>
      <c r="F794" s="83">
        <f t="shared" si="26"/>
        <v>0.7084601301272283</v>
      </c>
    </row>
    <row r="795" spans="1:6" ht="15" customHeight="1" x14ac:dyDescent="0.25">
      <c r="A795" s="5">
        <v>247</v>
      </c>
      <c r="B795" s="15" t="s">
        <v>492</v>
      </c>
      <c r="C795" s="9" t="s">
        <v>493</v>
      </c>
      <c r="D795" s="42">
        <v>176</v>
      </c>
      <c r="E795" s="61">
        <f t="shared" si="27"/>
        <v>7.7239088771850224E-3</v>
      </c>
      <c r="F795" s="83">
        <f t="shared" si="26"/>
        <v>0.13642120667657789</v>
      </c>
    </row>
    <row r="796" spans="1:6" ht="15" customHeight="1" x14ac:dyDescent="0.25">
      <c r="A796" s="5">
        <v>248</v>
      </c>
      <c r="B796" s="15" t="s">
        <v>494</v>
      </c>
      <c r="C796" s="9" t="s">
        <v>495</v>
      </c>
      <c r="D796" s="42">
        <v>173</v>
      </c>
      <c r="E796" s="61">
        <f t="shared" si="27"/>
        <v>7.5922513395057312E-3</v>
      </c>
      <c r="F796" s="83">
        <f t="shared" si="26"/>
        <v>0.1340958451991362</v>
      </c>
    </row>
    <row r="797" spans="1:6" ht="15" customHeight="1" x14ac:dyDescent="0.25">
      <c r="A797" s="5">
        <v>249</v>
      </c>
      <c r="B797" s="15" t="s">
        <v>496</v>
      </c>
      <c r="C797" s="9" t="s">
        <v>497</v>
      </c>
      <c r="D797" s="38">
        <v>307</v>
      </c>
      <c r="E797" s="61">
        <f t="shared" si="27"/>
        <v>1.347295468918069E-2</v>
      </c>
      <c r="F797" s="83">
        <f t="shared" si="26"/>
        <v>0.23796199119153072</v>
      </c>
    </row>
    <row r="798" spans="1:6" ht="15" customHeight="1" x14ac:dyDescent="0.25">
      <c r="A798" s="25">
        <v>250</v>
      </c>
      <c r="B798" s="26" t="s">
        <v>649</v>
      </c>
      <c r="C798" s="27" t="s">
        <v>650</v>
      </c>
      <c r="D798" s="42">
        <v>75</v>
      </c>
      <c r="E798" s="61">
        <f t="shared" si="27"/>
        <v>3.2914384419822536E-3</v>
      </c>
      <c r="F798" s="83">
        <f t="shared" si="26"/>
        <v>5.8134036936041703E-2</v>
      </c>
    </row>
    <row r="799" spans="1:6" ht="15" customHeight="1" x14ac:dyDescent="0.25">
      <c r="A799" s="5">
        <v>251</v>
      </c>
      <c r="B799" s="7" t="s">
        <v>498</v>
      </c>
      <c r="C799" s="13" t="s">
        <v>499</v>
      </c>
      <c r="D799" s="42">
        <v>1109</v>
      </c>
      <c r="E799" s="61">
        <f t="shared" si="27"/>
        <v>4.8669403095444257E-2</v>
      </c>
      <c r="F799" s="83">
        <f t="shared" si="26"/>
        <v>0.8596086261609367</v>
      </c>
    </row>
    <row r="800" spans="1:6" ht="15" customHeight="1" x14ac:dyDescent="0.25">
      <c r="A800" s="25">
        <v>252</v>
      </c>
      <c r="B800" s="26" t="s">
        <v>651</v>
      </c>
      <c r="C800" s="27" t="s">
        <v>652</v>
      </c>
      <c r="D800" s="38">
        <v>23</v>
      </c>
      <c r="E800" s="61">
        <f t="shared" si="27"/>
        <v>1.0093744555412245E-3</v>
      </c>
      <c r="F800" s="83">
        <f t="shared" si="26"/>
        <v>1.782777132705279E-2</v>
      </c>
    </row>
    <row r="801" spans="1:6" ht="15" customHeight="1" x14ac:dyDescent="0.25">
      <c r="A801" s="5">
        <v>253</v>
      </c>
      <c r="B801" s="7" t="s">
        <v>500</v>
      </c>
      <c r="C801" s="13" t="s">
        <v>501</v>
      </c>
      <c r="D801" s="45">
        <v>3870</v>
      </c>
      <c r="E801" s="61">
        <f t="shared" si="27"/>
        <v>0.16983822360628426</v>
      </c>
      <c r="F801" s="83">
        <f t="shared" si="26"/>
        <v>2.999716305899752</v>
      </c>
    </row>
    <row r="802" spans="1:6" ht="15" customHeight="1" x14ac:dyDescent="0.25">
      <c r="A802" s="3" t="s">
        <v>522</v>
      </c>
      <c r="B802" s="6" t="s">
        <v>915</v>
      </c>
      <c r="C802" s="3" t="s">
        <v>523</v>
      </c>
      <c r="D802" s="41">
        <f>SUM(D803:D815)</f>
        <v>12113</v>
      </c>
      <c r="E802" s="81">
        <f t="shared" si="27"/>
        <v>0.53158925130308043</v>
      </c>
      <c r="F802" s="84">
        <f t="shared" si="26"/>
        <v>9.3890345254169763</v>
      </c>
    </row>
    <row r="803" spans="1:6" ht="15" customHeight="1" x14ac:dyDescent="0.25">
      <c r="A803" s="5">
        <v>254</v>
      </c>
      <c r="B803" s="7" t="s">
        <v>502</v>
      </c>
      <c r="C803" s="13" t="s">
        <v>503</v>
      </c>
      <c r="D803" s="42">
        <v>72</v>
      </c>
      <c r="E803" s="61">
        <f t="shared" si="27"/>
        <v>3.1597809043029633E-3</v>
      </c>
      <c r="F803" s="83">
        <f t="shared" si="26"/>
        <v>5.5808675458600042E-2</v>
      </c>
    </row>
    <row r="804" spans="1:6" ht="15" customHeight="1" x14ac:dyDescent="0.25">
      <c r="A804" s="5">
        <v>255</v>
      </c>
      <c r="B804" s="7" t="s">
        <v>506</v>
      </c>
      <c r="C804" s="13" t="s">
        <v>507</v>
      </c>
      <c r="D804" s="42">
        <v>251</v>
      </c>
      <c r="E804" s="61">
        <f t="shared" si="27"/>
        <v>1.1015347319167274E-2</v>
      </c>
      <c r="F804" s="83">
        <f t="shared" si="26"/>
        <v>0.19455524361261958</v>
      </c>
    </row>
    <row r="805" spans="1:6" ht="15" customHeight="1" x14ac:dyDescent="0.25">
      <c r="A805" s="5">
        <v>256</v>
      </c>
      <c r="B805" s="7" t="s">
        <v>508</v>
      </c>
      <c r="C805" s="13" t="s">
        <v>509</v>
      </c>
      <c r="D805" s="42">
        <v>1611</v>
      </c>
      <c r="E805" s="61">
        <f t="shared" si="27"/>
        <v>7.0700097733778805E-2</v>
      </c>
      <c r="F805" s="83">
        <f t="shared" si="26"/>
        <v>1.2487191133861757</v>
      </c>
    </row>
    <row r="806" spans="1:6" ht="15" customHeight="1" x14ac:dyDescent="0.25">
      <c r="A806" s="5">
        <v>257</v>
      </c>
      <c r="B806" s="7" t="s">
        <v>510</v>
      </c>
      <c r="C806" s="13" t="s">
        <v>511</v>
      </c>
      <c r="D806" s="47">
        <v>274</v>
      </c>
      <c r="E806" s="61">
        <f t="shared" si="27"/>
        <v>1.2024721774708499E-2</v>
      </c>
      <c r="F806" s="83">
        <f t="shared" si="26"/>
        <v>0.21238301493967238</v>
      </c>
    </row>
    <row r="807" spans="1:6" ht="15" customHeight="1" x14ac:dyDescent="0.25">
      <c r="A807" s="5">
        <v>258</v>
      </c>
      <c r="B807" s="7" t="s">
        <v>512</v>
      </c>
      <c r="C807" s="13" t="s">
        <v>513</v>
      </c>
      <c r="D807" s="42">
        <v>5</v>
      </c>
      <c r="E807" s="61">
        <f t="shared" si="27"/>
        <v>2.1942922946548358E-4</v>
      </c>
      <c r="F807" s="83">
        <f t="shared" si="26"/>
        <v>3.8756024624027807E-3</v>
      </c>
    </row>
    <row r="808" spans="1:6" ht="15" customHeight="1" x14ac:dyDescent="0.25">
      <c r="A808" s="5">
        <v>259</v>
      </c>
      <c r="B808" s="7" t="s">
        <v>514</v>
      </c>
      <c r="C808" s="13" t="s">
        <v>515</v>
      </c>
      <c r="D808" s="42">
        <v>380</v>
      </c>
      <c r="E808" s="61">
        <f t="shared" si="27"/>
        <v>1.6676621439376753E-2</v>
      </c>
      <c r="F808" s="83">
        <f t="shared" si="26"/>
        <v>0.29454578714261132</v>
      </c>
    </row>
    <row r="809" spans="1:6" ht="15" customHeight="1" x14ac:dyDescent="0.25">
      <c r="A809" s="5">
        <v>260</v>
      </c>
      <c r="B809" s="7" t="s">
        <v>516</v>
      </c>
      <c r="C809" s="13" t="s">
        <v>517</v>
      </c>
      <c r="D809" s="42">
        <v>947</v>
      </c>
      <c r="E809" s="61">
        <f t="shared" si="27"/>
        <v>4.1559896060762588E-2</v>
      </c>
      <c r="F809" s="83">
        <f t="shared" si="26"/>
        <v>0.73403910637908665</v>
      </c>
    </row>
    <row r="810" spans="1:6" ht="15" customHeight="1" x14ac:dyDescent="0.25">
      <c r="A810" s="5">
        <v>261</v>
      </c>
      <c r="B810" s="7" t="s">
        <v>518</v>
      </c>
      <c r="C810" s="13" t="s">
        <v>519</v>
      </c>
      <c r="D810" s="42">
        <v>1559</v>
      </c>
      <c r="E810" s="61">
        <f t="shared" si="27"/>
        <v>6.8418033747337778E-2</v>
      </c>
      <c r="F810" s="83">
        <f t="shared" si="26"/>
        <v>1.2084128477771872</v>
      </c>
    </row>
    <row r="811" spans="1:6" ht="15" customHeight="1" x14ac:dyDescent="0.25">
      <c r="A811" s="5">
        <v>262</v>
      </c>
      <c r="B811" s="7" t="s">
        <v>520</v>
      </c>
      <c r="C811" s="13" t="s">
        <v>521</v>
      </c>
      <c r="D811" s="45">
        <v>229</v>
      </c>
      <c r="E811" s="61">
        <f t="shared" si="27"/>
        <v>1.0049858709519147E-2</v>
      </c>
      <c r="F811" s="83">
        <f t="shared" si="26"/>
        <v>0.17750259277804736</v>
      </c>
    </row>
    <row r="812" spans="1:6" ht="15" customHeight="1" x14ac:dyDescent="0.25">
      <c r="A812" s="5">
        <v>263</v>
      </c>
      <c r="B812" s="7" t="s">
        <v>524</v>
      </c>
      <c r="C812" s="13" t="s">
        <v>525</v>
      </c>
      <c r="D812" s="42">
        <v>3843</v>
      </c>
      <c r="E812" s="61">
        <f t="shared" si="27"/>
        <v>0.16865330576717066</v>
      </c>
      <c r="F812" s="83">
        <f t="shared" si="26"/>
        <v>2.978788052602777</v>
      </c>
    </row>
    <row r="813" spans="1:6" ht="15" customHeight="1" x14ac:dyDescent="0.25">
      <c r="A813" s="5">
        <v>264</v>
      </c>
      <c r="B813" s="7" t="s">
        <v>526</v>
      </c>
      <c r="C813" s="13" t="s">
        <v>527</v>
      </c>
      <c r="D813" s="42">
        <v>1626</v>
      </c>
      <c r="E813" s="61">
        <f t="shared" si="27"/>
        <v>7.1358385422175249E-2</v>
      </c>
      <c r="F813" s="83">
        <f t="shared" si="26"/>
        <v>1.2603459207733843</v>
      </c>
    </row>
    <row r="814" spans="1:6" ht="15" customHeight="1" x14ac:dyDescent="0.25">
      <c r="A814" s="5">
        <v>265</v>
      </c>
      <c r="B814" s="7" t="s">
        <v>528</v>
      </c>
      <c r="C814" s="13" t="s">
        <v>529</v>
      </c>
      <c r="D814" s="42">
        <v>975</v>
      </c>
      <c r="E814" s="61">
        <f t="shared" si="27"/>
        <v>4.2788699745769293E-2</v>
      </c>
      <c r="F814" s="83">
        <f t="shared" si="26"/>
        <v>0.75574248016854217</v>
      </c>
    </row>
    <row r="815" spans="1:6" ht="15" customHeight="1" x14ac:dyDescent="0.25">
      <c r="A815" s="5">
        <v>266</v>
      </c>
      <c r="B815" s="7" t="s">
        <v>530</v>
      </c>
      <c r="C815" s="13" t="s">
        <v>531</v>
      </c>
      <c r="D815" s="45">
        <v>341</v>
      </c>
      <c r="E815" s="61">
        <f t="shared" si="27"/>
        <v>1.4965073449545979E-2</v>
      </c>
      <c r="F815" s="83">
        <f t="shared" si="26"/>
        <v>0.26431608793586964</v>
      </c>
    </row>
    <row r="816" spans="1:6" ht="15" customHeight="1" x14ac:dyDescent="0.25">
      <c r="A816" s="3" t="s">
        <v>552</v>
      </c>
      <c r="B816" s="6" t="s">
        <v>667</v>
      </c>
      <c r="C816" s="3" t="s">
        <v>553</v>
      </c>
      <c r="D816" s="41">
        <f>SUM(D817:D820)</f>
        <v>229276</v>
      </c>
      <c r="E816" s="81">
        <f t="shared" si="27"/>
        <v>10.061971202985642</v>
      </c>
      <c r="F816" s="84">
        <f t="shared" si="26"/>
        <v>177.71652603397197</v>
      </c>
    </row>
    <row r="817" spans="1:7" ht="15" customHeight="1" x14ac:dyDescent="0.25">
      <c r="A817" s="5">
        <v>267</v>
      </c>
      <c r="B817" s="7" t="s">
        <v>532</v>
      </c>
      <c r="C817" s="13" t="s">
        <v>533</v>
      </c>
      <c r="D817" s="42">
        <v>31032</v>
      </c>
      <c r="E817" s="61">
        <f t="shared" si="27"/>
        <v>1.3618655697545772</v>
      </c>
      <c r="F817" s="83">
        <f t="shared" si="26"/>
        <v>24.053539122656616</v>
      </c>
    </row>
    <row r="818" spans="1:7" ht="15" customHeight="1" x14ac:dyDescent="0.25">
      <c r="A818" s="5">
        <v>268</v>
      </c>
      <c r="B818" s="7" t="s">
        <v>534</v>
      </c>
      <c r="C818" s="13" t="s">
        <v>535</v>
      </c>
      <c r="D818" s="42">
        <v>88642</v>
      </c>
      <c r="E818" s="61">
        <f t="shared" si="27"/>
        <v>3.8901291516558785</v>
      </c>
      <c r="F818" s="83">
        <f t="shared" si="26"/>
        <v>68.708230694461449</v>
      </c>
    </row>
    <row r="819" spans="1:7" ht="15" customHeight="1" x14ac:dyDescent="0.25">
      <c r="A819" s="5">
        <v>269</v>
      </c>
      <c r="B819" s="33" t="s">
        <v>536</v>
      </c>
      <c r="C819" s="13" t="s">
        <v>537</v>
      </c>
      <c r="D819" s="42">
        <v>333</v>
      </c>
      <c r="E819" s="61">
        <f t="shared" si="27"/>
        <v>1.4613986682401206E-2</v>
      </c>
      <c r="F819" s="83">
        <f t="shared" si="26"/>
        <v>0.25811512399602521</v>
      </c>
    </row>
    <row r="820" spans="1:7" ht="15" customHeight="1" x14ac:dyDescent="0.25">
      <c r="A820" s="5">
        <v>270</v>
      </c>
      <c r="B820" s="7" t="s">
        <v>538</v>
      </c>
      <c r="C820" s="13" t="s">
        <v>539</v>
      </c>
      <c r="D820" s="45">
        <v>109269</v>
      </c>
      <c r="E820" s="61">
        <f t="shared" si="27"/>
        <v>4.7953624948927844</v>
      </c>
      <c r="F820" s="83">
        <f t="shared" si="26"/>
        <v>84.696641092857888</v>
      </c>
    </row>
    <row r="821" spans="1:7" ht="15" customHeight="1" x14ac:dyDescent="0.25">
      <c r="A821" s="3" t="s">
        <v>564</v>
      </c>
      <c r="B821" s="6" t="s">
        <v>668</v>
      </c>
      <c r="C821" s="3" t="s">
        <v>565</v>
      </c>
      <c r="D821" s="41">
        <f>SUM(D822:D840)</f>
        <v>61740</v>
      </c>
      <c r="E821" s="81">
        <f t="shared" si="27"/>
        <v>2.7095121254397907</v>
      </c>
      <c r="F821" s="84">
        <f t="shared" si="26"/>
        <v>47.855939205749536</v>
      </c>
    </row>
    <row r="822" spans="1:7" ht="15" customHeight="1" x14ac:dyDescent="0.25">
      <c r="A822" s="5">
        <v>271</v>
      </c>
      <c r="B822" s="7" t="s">
        <v>540</v>
      </c>
      <c r="C822" s="13" t="s">
        <v>541</v>
      </c>
      <c r="D822" s="42">
        <v>219</v>
      </c>
      <c r="E822" s="61">
        <f t="shared" si="27"/>
        <v>9.6110002505881802E-3</v>
      </c>
      <c r="F822" s="83">
        <f t="shared" si="26"/>
        <v>0.16975138785324179</v>
      </c>
    </row>
    <row r="823" spans="1:7" ht="15" customHeight="1" x14ac:dyDescent="0.25">
      <c r="A823" s="5">
        <v>272</v>
      </c>
      <c r="B823" s="7" t="s">
        <v>542</v>
      </c>
      <c r="C823" s="13" t="s">
        <v>543</v>
      </c>
      <c r="D823" s="42">
        <v>51</v>
      </c>
      <c r="E823" s="61">
        <f t="shared" si="27"/>
        <v>2.2381781405479326E-3</v>
      </c>
      <c r="F823" s="83">
        <f t="shared" si="26"/>
        <v>3.9531145116508362E-2</v>
      </c>
    </row>
    <row r="824" spans="1:7" ht="15" customHeight="1" x14ac:dyDescent="0.25">
      <c r="A824" s="5">
        <v>273</v>
      </c>
      <c r="B824" s="7" t="s">
        <v>544</v>
      </c>
      <c r="C824" s="13" t="s">
        <v>545</v>
      </c>
      <c r="D824" s="42">
        <v>98</v>
      </c>
      <c r="E824" s="61">
        <f t="shared" si="27"/>
        <v>4.3008128975234785E-3</v>
      </c>
      <c r="F824" s="83">
        <f t="shared" si="26"/>
        <v>7.5961808263094496E-2</v>
      </c>
    </row>
    <row r="825" spans="1:7" ht="15" customHeight="1" x14ac:dyDescent="0.25">
      <c r="A825" s="5">
        <v>274</v>
      </c>
      <c r="B825" s="7" t="s">
        <v>546</v>
      </c>
      <c r="C825" s="13" t="s">
        <v>547</v>
      </c>
      <c r="D825" s="42">
        <v>2721</v>
      </c>
      <c r="E825" s="61">
        <f t="shared" si="27"/>
        <v>0.11941338667511615</v>
      </c>
      <c r="F825" s="83">
        <f t="shared" si="26"/>
        <v>2.1091028600395934</v>
      </c>
    </row>
    <row r="826" spans="1:7" ht="15" customHeight="1" x14ac:dyDescent="0.25">
      <c r="A826" s="5">
        <v>275</v>
      </c>
      <c r="B826" s="7" t="s">
        <v>548</v>
      </c>
      <c r="C826" s="13" t="s">
        <v>549</v>
      </c>
      <c r="D826" s="42">
        <v>11</v>
      </c>
      <c r="E826" s="61">
        <f t="shared" si="27"/>
        <v>4.827443048240639E-4</v>
      </c>
      <c r="F826" s="83">
        <f t="shared" si="26"/>
        <v>8.5263254172861184E-3</v>
      </c>
    </row>
    <row r="827" spans="1:7" ht="15" customHeight="1" x14ac:dyDescent="0.25">
      <c r="A827" s="5">
        <v>276</v>
      </c>
      <c r="B827" s="7" t="s">
        <v>550</v>
      </c>
      <c r="C827" s="13" t="s">
        <v>551</v>
      </c>
      <c r="D827" s="42">
        <v>4594</v>
      </c>
      <c r="E827" s="61">
        <f t="shared" si="27"/>
        <v>0.20161157603288629</v>
      </c>
      <c r="F827" s="83">
        <f t="shared" si="26"/>
        <v>3.5609035424556748</v>
      </c>
    </row>
    <row r="828" spans="1:7" ht="15" customHeight="1" x14ac:dyDescent="0.25">
      <c r="A828" s="5">
        <v>277</v>
      </c>
      <c r="B828" s="7" t="s">
        <v>554</v>
      </c>
      <c r="C828" s="13" t="s">
        <v>555</v>
      </c>
      <c r="D828" s="42">
        <v>246</v>
      </c>
      <c r="E828" s="61">
        <f t="shared" si="27"/>
        <v>1.0795918089701791E-2</v>
      </c>
      <c r="F828" s="83">
        <f t="shared" si="26"/>
        <v>0.19067964115021679</v>
      </c>
    </row>
    <row r="829" spans="1:7" ht="15" customHeight="1" x14ac:dyDescent="0.25">
      <c r="A829" s="5">
        <v>278</v>
      </c>
      <c r="B829" s="7" t="s">
        <v>556</v>
      </c>
      <c r="C829" s="13" t="s">
        <v>557</v>
      </c>
      <c r="D829" s="42">
        <v>172</v>
      </c>
      <c r="E829" s="61">
        <f t="shared" si="27"/>
        <v>7.5483654936126347E-3</v>
      </c>
      <c r="F829" s="83">
        <f t="shared" si="26"/>
        <v>0.13332072470665565</v>
      </c>
    </row>
    <row r="830" spans="1:7" ht="15" customHeight="1" x14ac:dyDescent="0.25">
      <c r="A830" s="5">
        <v>279</v>
      </c>
      <c r="B830" s="7" t="s">
        <v>558</v>
      </c>
      <c r="C830" s="13" t="s">
        <v>559</v>
      </c>
      <c r="D830" s="42">
        <v>69</v>
      </c>
      <c r="E830" s="61">
        <f t="shared" si="27"/>
        <v>3.028123366623673E-3</v>
      </c>
      <c r="F830" s="83">
        <f t="shared" si="26"/>
        <v>5.3483313981158367E-2</v>
      </c>
    </row>
    <row r="831" spans="1:7" ht="15" customHeight="1" x14ac:dyDescent="0.25">
      <c r="A831" s="5">
        <v>280</v>
      </c>
      <c r="B831" s="7" t="s">
        <v>560</v>
      </c>
      <c r="C831" s="13" t="s">
        <v>561</v>
      </c>
      <c r="D831" s="45">
        <v>477</v>
      </c>
      <c r="E831" s="61">
        <f t="shared" si="27"/>
        <v>2.0933548491007134E-2</v>
      </c>
      <c r="F831" s="83">
        <f t="shared" ref="F831:F855" si="28">D831/1290122*1000</f>
        <v>0.36973247491322531</v>
      </c>
      <c r="G831" s="14"/>
    </row>
    <row r="832" spans="1:7" ht="15" customHeight="1" x14ac:dyDescent="0.25">
      <c r="A832" s="5">
        <v>281</v>
      </c>
      <c r="B832" s="7" t="s">
        <v>562</v>
      </c>
      <c r="C832" s="13" t="s">
        <v>563</v>
      </c>
      <c r="D832" s="42">
        <v>46752</v>
      </c>
      <c r="E832" s="61">
        <f t="shared" ref="E832:E855" si="29">D832/2278639*100</f>
        <v>2.0517510671940578</v>
      </c>
      <c r="F832" s="83">
        <f t="shared" si="28"/>
        <v>36.238433264450961</v>
      </c>
      <c r="G832" s="14"/>
    </row>
    <row r="833" spans="1:7" ht="15" customHeight="1" x14ac:dyDescent="0.25">
      <c r="A833" s="5">
        <v>282</v>
      </c>
      <c r="B833" s="7" t="s">
        <v>566</v>
      </c>
      <c r="C833" s="13" t="s">
        <v>567</v>
      </c>
      <c r="D833" s="42">
        <v>1362</v>
      </c>
      <c r="E833" s="61">
        <f t="shared" si="29"/>
        <v>5.9772522106397726E-2</v>
      </c>
      <c r="F833" s="83">
        <f t="shared" si="28"/>
        <v>1.0557141107585175</v>
      </c>
      <c r="G833" s="14"/>
    </row>
    <row r="834" spans="1:7" ht="15" customHeight="1" x14ac:dyDescent="0.25">
      <c r="A834" s="5">
        <v>283</v>
      </c>
      <c r="B834" s="7" t="s">
        <v>568</v>
      </c>
      <c r="C834" s="13" t="s">
        <v>569</v>
      </c>
      <c r="D834" s="42">
        <v>1871</v>
      </c>
      <c r="E834" s="61">
        <f t="shared" si="29"/>
        <v>8.211041766598394E-2</v>
      </c>
      <c r="F834" s="83">
        <f t="shared" si="28"/>
        <v>1.4502504414311206</v>
      </c>
      <c r="G834" s="14"/>
    </row>
    <row r="835" spans="1:7" ht="15" customHeight="1" x14ac:dyDescent="0.25">
      <c r="A835" s="5">
        <v>284</v>
      </c>
      <c r="B835" s="7" t="s">
        <v>570</v>
      </c>
      <c r="C835" s="13" t="s">
        <v>571</v>
      </c>
      <c r="D835" s="42">
        <v>126</v>
      </c>
      <c r="E835" s="61">
        <f t="shared" si="29"/>
        <v>5.5296165825301858E-3</v>
      </c>
      <c r="F835" s="83">
        <f t="shared" si="28"/>
        <v>9.7665182052550079E-2</v>
      </c>
      <c r="G835" s="14"/>
    </row>
    <row r="836" spans="1:7" ht="15" customHeight="1" x14ac:dyDescent="0.25">
      <c r="A836" s="5">
        <v>285</v>
      </c>
      <c r="B836" s="7" t="s">
        <v>572</v>
      </c>
      <c r="C836" s="13" t="s">
        <v>573</v>
      </c>
      <c r="D836" s="42">
        <v>283</v>
      </c>
      <c r="E836" s="61">
        <f t="shared" si="29"/>
        <v>1.2419694387746368E-2</v>
      </c>
      <c r="F836" s="83">
        <f t="shared" si="28"/>
        <v>0.21935909937199735</v>
      </c>
      <c r="G836" s="14"/>
    </row>
    <row r="837" spans="1:7" ht="15" customHeight="1" x14ac:dyDescent="0.25">
      <c r="A837" s="5">
        <v>286</v>
      </c>
      <c r="B837" s="7" t="s">
        <v>574</v>
      </c>
      <c r="C837" s="13" t="s">
        <v>575</v>
      </c>
      <c r="D837" s="42">
        <v>189</v>
      </c>
      <c r="E837" s="61">
        <f t="shared" si="29"/>
        <v>8.2944248737952791E-3</v>
      </c>
      <c r="F837" s="83">
        <f t="shared" si="28"/>
        <v>0.14649777307882508</v>
      </c>
      <c r="G837" s="14"/>
    </row>
    <row r="838" spans="1:7" ht="15" customHeight="1" x14ac:dyDescent="0.25">
      <c r="A838" s="5">
        <v>287</v>
      </c>
      <c r="B838" s="7" t="s">
        <v>576</v>
      </c>
      <c r="C838" s="13" t="s">
        <v>577</v>
      </c>
      <c r="D838" s="42">
        <v>1920</v>
      </c>
      <c r="E838" s="61">
        <f t="shared" si="29"/>
        <v>8.4260824114745683E-2</v>
      </c>
      <c r="F838" s="83">
        <f t="shared" si="28"/>
        <v>1.4882313455626677</v>
      </c>
      <c r="G838" s="14"/>
    </row>
    <row r="839" spans="1:7" ht="15" customHeight="1" x14ac:dyDescent="0.25">
      <c r="A839" s="5">
        <v>288</v>
      </c>
      <c r="B839" s="7" t="s">
        <v>578</v>
      </c>
      <c r="C839" s="13" t="s">
        <v>579</v>
      </c>
      <c r="D839" s="42">
        <v>80</v>
      </c>
      <c r="E839" s="61">
        <f t="shared" si="29"/>
        <v>3.5108676714477372E-3</v>
      </c>
      <c r="F839" s="83">
        <f t="shared" si="28"/>
        <v>6.2009639398444491E-2</v>
      </c>
      <c r="G839" s="14"/>
    </row>
    <row r="840" spans="1:7" ht="15" customHeight="1" x14ac:dyDescent="0.25">
      <c r="A840" s="5">
        <v>289</v>
      </c>
      <c r="B840" s="7" t="s">
        <v>580</v>
      </c>
      <c r="C840" s="13" t="s">
        <v>581</v>
      </c>
      <c r="D840" s="45">
        <v>499</v>
      </c>
      <c r="E840" s="61">
        <f t="shared" si="29"/>
        <v>2.1899037100655258E-2</v>
      </c>
      <c r="F840" s="83">
        <f t="shared" si="28"/>
        <v>0.3867851257477975</v>
      </c>
      <c r="G840" s="14"/>
    </row>
    <row r="841" spans="1:7" ht="15" customHeight="1" x14ac:dyDescent="0.25">
      <c r="A841" s="3" t="s">
        <v>601</v>
      </c>
      <c r="B841" s="6" t="s">
        <v>669</v>
      </c>
      <c r="C841" s="3" t="s">
        <v>602</v>
      </c>
      <c r="D841" s="41">
        <f>SUM(D842:D850)</f>
        <v>407231</v>
      </c>
      <c r="E841" s="81">
        <f t="shared" si="29"/>
        <v>17.871676908891668</v>
      </c>
      <c r="F841" s="84">
        <f t="shared" si="28"/>
        <v>315.65309327334933</v>
      </c>
      <c r="G841" s="14"/>
    </row>
    <row r="842" spans="1:7" ht="15" customHeight="1" x14ac:dyDescent="0.25">
      <c r="A842" s="5">
        <v>290</v>
      </c>
      <c r="B842" s="7" t="s">
        <v>582</v>
      </c>
      <c r="C842" s="13" t="s">
        <v>583</v>
      </c>
      <c r="D842" s="42">
        <v>271373</v>
      </c>
      <c r="E842" s="61">
        <f t="shared" si="29"/>
        <v>11.909433657547334</v>
      </c>
      <c r="F842" s="83">
        <f t="shared" si="28"/>
        <v>210.34677340592594</v>
      </c>
      <c r="G842" s="14"/>
    </row>
    <row r="843" spans="1:7" ht="15" customHeight="1" x14ac:dyDescent="0.25">
      <c r="A843" s="5">
        <v>291</v>
      </c>
      <c r="B843" s="7" t="s">
        <v>584</v>
      </c>
      <c r="C843" s="13" t="s">
        <v>585</v>
      </c>
      <c r="D843" s="42">
        <v>13</v>
      </c>
      <c r="E843" s="61">
        <f t="shared" si="29"/>
        <v>5.7051599661025727E-4</v>
      </c>
      <c r="F843" s="83">
        <f t="shared" si="28"/>
        <v>1.0076566402247229E-2</v>
      </c>
      <c r="G843" s="14"/>
    </row>
    <row r="844" spans="1:7" ht="15" customHeight="1" x14ac:dyDescent="0.25">
      <c r="A844" s="5">
        <v>292</v>
      </c>
      <c r="B844" s="7" t="s">
        <v>586</v>
      </c>
      <c r="C844" s="13" t="s">
        <v>587</v>
      </c>
      <c r="D844" s="43">
        <v>64578</v>
      </c>
      <c r="E844" s="61">
        <f t="shared" si="29"/>
        <v>2.8340601560843997</v>
      </c>
      <c r="F844" s="83">
        <f t="shared" si="28"/>
        <v>50.055731163409355</v>
      </c>
      <c r="G844" s="14"/>
    </row>
    <row r="845" spans="1:7" ht="15" customHeight="1" x14ac:dyDescent="0.25">
      <c r="A845" s="5">
        <v>293</v>
      </c>
      <c r="B845" s="7" t="s">
        <v>588</v>
      </c>
      <c r="C845" s="13" t="s">
        <v>589</v>
      </c>
      <c r="D845" s="43">
        <v>11</v>
      </c>
      <c r="E845" s="61">
        <f t="shared" si="29"/>
        <v>4.827443048240639E-4</v>
      </c>
      <c r="F845" s="83">
        <f t="shared" si="28"/>
        <v>8.5263254172861184E-3</v>
      </c>
      <c r="G845" s="14"/>
    </row>
    <row r="846" spans="1:7" ht="15" customHeight="1" x14ac:dyDescent="0.25">
      <c r="A846" s="5">
        <v>294</v>
      </c>
      <c r="B846" s="7" t="s">
        <v>590</v>
      </c>
      <c r="C846" s="13" t="s">
        <v>591</v>
      </c>
      <c r="D846" s="43">
        <v>147</v>
      </c>
      <c r="E846" s="61">
        <f t="shared" si="29"/>
        <v>6.4512193462852169E-3</v>
      </c>
      <c r="F846" s="83">
        <f t="shared" si="28"/>
        <v>0.11394271239464175</v>
      </c>
      <c r="G846" s="14"/>
    </row>
    <row r="847" spans="1:7" ht="15" customHeight="1" x14ac:dyDescent="0.25">
      <c r="A847" s="5">
        <v>295</v>
      </c>
      <c r="B847" s="7" t="s">
        <v>592</v>
      </c>
      <c r="C847" s="13" t="s">
        <v>593</v>
      </c>
      <c r="D847" s="43">
        <v>111</v>
      </c>
      <c r="E847" s="61">
        <f t="shared" si="29"/>
        <v>4.8713288941337352E-3</v>
      </c>
      <c r="F847" s="83">
        <f t="shared" si="28"/>
        <v>8.6038374665341727E-2</v>
      </c>
      <c r="G847" s="14"/>
    </row>
    <row r="848" spans="1:7" ht="15" customHeight="1" x14ac:dyDescent="0.25">
      <c r="A848" s="5">
        <v>296</v>
      </c>
      <c r="B848" s="7" t="s">
        <v>594</v>
      </c>
      <c r="C848" s="13" t="s">
        <v>595</v>
      </c>
      <c r="D848">
        <v>4</v>
      </c>
      <c r="E848" s="61">
        <f t="shared" si="29"/>
        <v>1.7554338357238683E-4</v>
      </c>
      <c r="F848" s="83">
        <f t="shared" si="28"/>
        <v>3.1004819699222246E-3</v>
      </c>
      <c r="G848" s="14"/>
    </row>
    <row r="849" spans="1:7" ht="15" customHeight="1" x14ac:dyDescent="0.25">
      <c r="A849" s="5">
        <v>297</v>
      </c>
      <c r="B849" s="7" t="s">
        <v>596</v>
      </c>
      <c r="C849" s="13" t="s">
        <v>597</v>
      </c>
      <c r="D849">
        <v>2239</v>
      </c>
      <c r="E849" s="61">
        <f t="shared" si="29"/>
        <v>9.8260408954643538E-2</v>
      </c>
      <c r="F849" s="83">
        <f t="shared" si="28"/>
        <v>1.7354947826639651</v>
      </c>
      <c r="G849" s="14"/>
    </row>
    <row r="850" spans="1:7" ht="15" customHeight="1" x14ac:dyDescent="0.25">
      <c r="A850" s="5">
        <v>298</v>
      </c>
      <c r="B850" s="7" t="s">
        <v>598</v>
      </c>
      <c r="C850" s="13" t="s">
        <v>599</v>
      </c>
      <c r="D850" s="38">
        <v>68755</v>
      </c>
      <c r="E850" s="61">
        <f t="shared" si="29"/>
        <v>3.0173713343798645</v>
      </c>
      <c r="F850" s="83">
        <f t="shared" si="28"/>
        <v>53.293409460500641</v>
      </c>
      <c r="G850" s="14"/>
    </row>
    <row r="851" spans="1:7" ht="15" customHeight="1" x14ac:dyDescent="0.25">
      <c r="A851" s="3" t="s">
        <v>620</v>
      </c>
      <c r="B851" s="6" t="s">
        <v>670</v>
      </c>
      <c r="C851" s="3" t="s">
        <v>603</v>
      </c>
      <c r="D851" s="4">
        <f>SUM(D852:D855)</f>
        <v>5591</v>
      </c>
      <c r="E851" s="81">
        <f t="shared" si="29"/>
        <v>0.24536576438830374</v>
      </c>
      <c r="F851" s="84">
        <f t="shared" si="28"/>
        <v>4.3336986734587892</v>
      </c>
      <c r="G851" s="14"/>
    </row>
    <row r="852" spans="1:7" ht="15" customHeight="1" x14ac:dyDescent="0.25">
      <c r="A852" s="38">
        <v>901</v>
      </c>
      <c r="B852" s="66" t="s">
        <v>787</v>
      </c>
      <c r="C852" s="59" t="s">
        <v>772</v>
      </c>
      <c r="D852" s="38">
        <v>4</v>
      </c>
      <c r="E852" s="61">
        <f t="shared" si="29"/>
        <v>1.7554338357238683E-4</v>
      </c>
      <c r="F852" s="83">
        <f t="shared" si="28"/>
        <v>3.1004819699222246E-3</v>
      </c>
      <c r="G852" s="14"/>
    </row>
    <row r="853" spans="1:7" ht="15" customHeight="1" x14ac:dyDescent="0.25">
      <c r="A853" s="5">
        <v>902</v>
      </c>
      <c r="B853" s="7" t="s">
        <v>786</v>
      </c>
      <c r="C853" s="13" t="s">
        <v>600</v>
      </c>
      <c r="D853">
        <v>5564</v>
      </c>
      <c r="E853" s="61">
        <f t="shared" si="29"/>
        <v>0.24418084654919012</v>
      </c>
      <c r="F853" s="83">
        <f t="shared" si="28"/>
        <v>4.3127704201618142</v>
      </c>
      <c r="G853" s="14"/>
    </row>
    <row r="854" spans="1:7" ht="15" customHeight="1" x14ac:dyDescent="0.25">
      <c r="A854" s="14">
        <v>904</v>
      </c>
      <c r="B854" s="14" t="s">
        <v>785</v>
      </c>
      <c r="C854" s="14" t="s">
        <v>773</v>
      </c>
      <c r="D854">
        <v>21</v>
      </c>
      <c r="E854" s="61">
        <f t="shared" si="29"/>
        <v>9.21602763755031E-4</v>
      </c>
      <c r="F854" s="83">
        <f t="shared" si="28"/>
        <v>1.6277530342091676E-2</v>
      </c>
      <c r="G854" s="14"/>
    </row>
    <row r="855" spans="1:7" ht="15" customHeight="1" x14ac:dyDescent="0.25">
      <c r="A855">
        <v>905</v>
      </c>
      <c r="B855" t="s">
        <v>784</v>
      </c>
      <c r="C855" t="s">
        <v>774</v>
      </c>
      <c r="D855">
        <v>2</v>
      </c>
      <c r="E855" s="61">
        <f t="shared" si="29"/>
        <v>8.7771691786193417E-5</v>
      </c>
      <c r="F855" s="83">
        <f t="shared" si="28"/>
        <v>1.5502409849611123E-3</v>
      </c>
    </row>
    <row r="856" spans="1:7" ht="15" customHeight="1" x14ac:dyDescent="0.25"/>
    <row r="857" spans="1:7" ht="15" customHeight="1" x14ac:dyDescent="0.25"/>
    <row r="858" spans="1:7" ht="15" customHeight="1" x14ac:dyDescent="0.25"/>
    <row r="865" ht="30" customHeight="1" x14ac:dyDescent="0.25"/>
  </sheetData>
  <mergeCells count="5">
    <mergeCell ref="A1:B1"/>
    <mergeCell ref="A2:B2"/>
    <mergeCell ref="A6:B6"/>
    <mergeCell ref="A8:B8"/>
    <mergeCell ref="B9:C9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0EDF47-ACCB-4109-8BCA-FEFCE9207DA4}">
  <dimension ref="A1:E38"/>
  <sheetViews>
    <sheetView workbookViewId="0"/>
  </sheetViews>
  <sheetFormatPr defaultColWidth="8.85546875" defaultRowHeight="15" x14ac:dyDescent="0.25"/>
  <cols>
    <col min="1" max="1" width="30.85546875" style="153" bestFit="1" customWidth="1"/>
    <col min="2" max="5" width="18.7109375" style="153" customWidth="1"/>
    <col min="6" max="16384" width="8.85546875" style="153"/>
  </cols>
  <sheetData>
    <row r="1" spans="1:5" x14ac:dyDescent="0.25">
      <c r="A1" s="10" t="s">
        <v>853</v>
      </c>
      <c r="B1" s="10"/>
    </row>
    <row r="2" spans="1:5" x14ac:dyDescent="0.25">
      <c r="A2" s="11" t="s">
        <v>854</v>
      </c>
      <c r="B2" s="11"/>
    </row>
    <row r="4" spans="1:5" ht="15" customHeight="1" x14ac:dyDescent="0.25">
      <c r="A4" s="157" t="s">
        <v>722</v>
      </c>
    </row>
    <row r="5" spans="1:5" x14ac:dyDescent="0.25">
      <c r="A5" s="11" t="s">
        <v>896</v>
      </c>
    </row>
    <row r="6" spans="1:5" x14ac:dyDescent="0.25">
      <c r="A6" s="157" t="s">
        <v>723</v>
      </c>
    </row>
    <row r="7" spans="1:5" x14ac:dyDescent="0.25">
      <c r="A7" s="11" t="s">
        <v>897</v>
      </c>
    </row>
    <row r="9" spans="1:5" ht="45" x14ac:dyDescent="0.25">
      <c r="A9" s="147" t="s">
        <v>674</v>
      </c>
      <c r="B9" s="196" t="s">
        <v>675</v>
      </c>
      <c r="C9" s="196" t="s">
        <v>677</v>
      </c>
      <c r="D9" s="196" t="s">
        <v>678</v>
      </c>
      <c r="E9" s="197" t="s">
        <v>679</v>
      </c>
    </row>
    <row r="10" spans="1:5" ht="27.75" customHeight="1" x14ac:dyDescent="0.25">
      <c r="A10" s="207" t="s">
        <v>680</v>
      </c>
      <c r="B10" s="208" t="s">
        <v>681</v>
      </c>
      <c r="C10" s="208" t="s">
        <v>683</v>
      </c>
      <c r="D10" s="208" t="s">
        <v>684</v>
      </c>
      <c r="E10" s="209" t="s">
        <v>685</v>
      </c>
    </row>
    <row r="11" spans="1:5" ht="20.100000000000001" customHeight="1" x14ac:dyDescent="0.25">
      <c r="A11" s="148" t="s">
        <v>825</v>
      </c>
      <c r="B11" s="202">
        <v>523</v>
      </c>
      <c r="C11" s="202">
        <v>100</v>
      </c>
      <c r="D11" s="202">
        <v>423</v>
      </c>
      <c r="E11" s="203">
        <v>743</v>
      </c>
    </row>
    <row r="12" spans="1:5" ht="20.100000000000001" customHeight="1" x14ac:dyDescent="0.25">
      <c r="A12" s="135" t="s">
        <v>826</v>
      </c>
      <c r="B12" s="204">
        <v>252</v>
      </c>
      <c r="C12" s="204">
        <v>46</v>
      </c>
      <c r="D12" s="204">
        <v>206</v>
      </c>
      <c r="E12" s="205">
        <v>358</v>
      </c>
    </row>
    <row r="13" spans="1:5" ht="30" x14ac:dyDescent="0.25">
      <c r="A13" s="125" t="s">
        <v>827</v>
      </c>
      <c r="B13" s="153">
        <v>11</v>
      </c>
      <c r="C13" s="153">
        <v>3</v>
      </c>
      <c r="D13" s="153">
        <v>8</v>
      </c>
      <c r="E13" s="153">
        <v>11</v>
      </c>
    </row>
    <row r="14" spans="1:5" ht="30" x14ac:dyDescent="0.25">
      <c r="A14" s="125" t="s">
        <v>828</v>
      </c>
      <c r="B14" s="153">
        <v>11</v>
      </c>
      <c r="C14" s="153">
        <v>2</v>
      </c>
      <c r="D14" s="153">
        <v>9</v>
      </c>
      <c r="E14" s="153">
        <v>17</v>
      </c>
    </row>
    <row r="15" spans="1:5" ht="30" x14ac:dyDescent="0.25">
      <c r="A15" s="125" t="s">
        <v>829</v>
      </c>
      <c r="B15" s="153">
        <v>8</v>
      </c>
      <c r="C15" s="153">
        <v>1</v>
      </c>
      <c r="D15" s="153">
        <v>7</v>
      </c>
      <c r="E15" s="153">
        <v>11</v>
      </c>
    </row>
    <row r="16" spans="1:5" ht="30" x14ac:dyDescent="0.25">
      <c r="A16" s="125" t="s">
        <v>830</v>
      </c>
      <c r="B16" s="153">
        <v>18</v>
      </c>
      <c r="C16" s="153">
        <v>4</v>
      </c>
      <c r="D16" s="153">
        <v>14</v>
      </c>
      <c r="E16" s="153">
        <v>23</v>
      </c>
    </row>
    <row r="17" spans="1:5" ht="30" x14ac:dyDescent="0.25">
      <c r="A17" s="125" t="s">
        <v>831</v>
      </c>
      <c r="B17" s="153">
        <v>11</v>
      </c>
      <c r="D17" s="153">
        <v>11</v>
      </c>
      <c r="E17" s="153">
        <v>19</v>
      </c>
    </row>
    <row r="18" spans="1:5" ht="30" x14ac:dyDescent="0.25">
      <c r="A18" s="125" t="s">
        <v>832</v>
      </c>
      <c r="B18" s="153">
        <v>40</v>
      </c>
      <c r="C18" s="153">
        <v>11</v>
      </c>
      <c r="D18" s="153">
        <v>29</v>
      </c>
      <c r="E18" s="153">
        <v>49</v>
      </c>
    </row>
    <row r="19" spans="1:5" ht="30" x14ac:dyDescent="0.25">
      <c r="A19" s="125" t="s">
        <v>833</v>
      </c>
      <c r="B19" s="153">
        <v>18</v>
      </c>
      <c r="C19" s="153">
        <v>4</v>
      </c>
      <c r="D19" s="153">
        <v>14</v>
      </c>
      <c r="E19" s="153">
        <v>29</v>
      </c>
    </row>
    <row r="20" spans="1:5" ht="30" x14ac:dyDescent="0.25">
      <c r="A20" s="125" t="s">
        <v>834</v>
      </c>
      <c r="B20" s="153">
        <v>135</v>
      </c>
      <c r="C20" s="153">
        <v>21</v>
      </c>
      <c r="D20" s="153">
        <v>114</v>
      </c>
      <c r="E20" s="153">
        <v>199</v>
      </c>
    </row>
    <row r="21" spans="1:5" ht="20.100000000000001" customHeight="1" x14ac:dyDescent="0.25">
      <c r="A21" s="130" t="s">
        <v>687</v>
      </c>
      <c r="B21" s="206">
        <v>271</v>
      </c>
      <c r="C21" s="128">
        <v>54</v>
      </c>
      <c r="D21" s="128">
        <v>217</v>
      </c>
      <c r="E21" s="128">
        <v>385</v>
      </c>
    </row>
    <row r="22" spans="1:5" ht="30" x14ac:dyDescent="0.25">
      <c r="A22" s="125" t="s">
        <v>835</v>
      </c>
      <c r="B22" s="153">
        <v>23</v>
      </c>
      <c r="C22" s="153">
        <v>6</v>
      </c>
      <c r="D22" s="153">
        <v>17</v>
      </c>
      <c r="E22" s="153">
        <v>32</v>
      </c>
    </row>
    <row r="23" spans="1:5" ht="30" x14ac:dyDescent="0.25">
      <c r="A23" s="125" t="s">
        <v>836</v>
      </c>
      <c r="B23" s="153">
        <v>8</v>
      </c>
      <c r="D23" s="153">
        <v>8</v>
      </c>
      <c r="E23" s="153">
        <v>14</v>
      </c>
    </row>
    <row r="24" spans="1:5" ht="30" customHeight="1" x14ac:dyDescent="0.25">
      <c r="A24" s="125" t="s">
        <v>837</v>
      </c>
      <c r="B24" s="153">
        <v>15</v>
      </c>
      <c r="C24" s="153">
        <v>4</v>
      </c>
      <c r="D24" s="153">
        <v>11</v>
      </c>
      <c r="E24" s="153">
        <v>19</v>
      </c>
    </row>
    <row r="25" spans="1:5" ht="30" x14ac:dyDescent="0.25">
      <c r="A25" s="125" t="s">
        <v>838</v>
      </c>
      <c r="B25" s="153">
        <v>14</v>
      </c>
      <c r="C25" s="153">
        <v>3</v>
      </c>
      <c r="D25" s="153">
        <v>11</v>
      </c>
      <c r="E25" s="153">
        <v>22</v>
      </c>
    </row>
    <row r="26" spans="1:5" ht="30" x14ac:dyDescent="0.25">
      <c r="A26" s="125" t="s">
        <v>839</v>
      </c>
      <c r="B26" s="153">
        <v>29</v>
      </c>
      <c r="C26" s="153">
        <v>6</v>
      </c>
      <c r="D26" s="153">
        <v>23</v>
      </c>
      <c r="E26" s="153">
        <v>40</v>
      </c>
    </row>
    <row r="27" spans="1:5" ht="30" x14ac:dyDescent="0.25">
      <c r="A27" s="125" t="s">
        <v>840</v>
      </c>
      <c r="B27" s="153">
        <v>17</v>
      </c>
      <c r="C27" s="153">
        <v>2</v>
      </c>
      <c r="D27" s="153">
        <v>15</v>
      </c>
      <c r="E27" s="153">
        <v>22</v>
      </c>
    </row>
    <row r="28" spans="1:5" ht="30" x14ac:dyDescent="0.25">
      <c r="A28" s="125" t="s">
        <v>841</v>
      </c>
      <c r="B28" s="153">
        <v>7</v>
      </c>
      <c r="C28" s="153">
        <v>1</v>
      </c>
      <c r="D28" s="153">
        <v>6</v>
      </c>
      <c r="E28" s="153">
        <v>11</v>
      </c>
    </row>
    <row r="29" spans="1:5" ht="30" x14ac:dyDescent="0.25">
      <c r="A29" s="125" t="s">
        <v>842</v>
      </c>
      <c r="B29" s="153">
        <v>4</v>
      </c>
      <c r="C29" s="153">
        <v>1</v>
      </c>
      <c r="D29" s="153">
        <v>3</v>
      </c>
      <c r="E29" s="153">
        <v>11</v>
      </c>
    </row>
    <row r="30" spans="1:5" ht="30" x14ac:dyDescent="0.25">
      <c r="A30" s="125" t="s">
        <v>843</v>
      </c>
      <c r="B30" s="153">
        <v>22</v>
      </c>
      <c r="C30" s="153">
        <v>3</v>
      </c>
      <c r="D30" s="153">
        <v>19</v>
      </c>
      <c r="E30" s="153">
        <v>30</v>
      </c>
    </row>
    <row r="31" spans="1:5" ht="30" x14ac:dyDescent="0.25">
      <c r="A31" s="125" t="s">
        <v>844</v>
      </c>
      <c r="B31" s="153">
        <v>15</v>
      </c>
      <c r="C31" s="153">
        <v>5</v>
      </c>
      <c r="D31" s="153">
        <v>10</v>
      </c>
      <c r="E31" s="153">
        <v>18</v>
      </c>
    </row>
    <row r="32" spans="1:5" ht="30" x14ac:dyDescent="0.25">
      <c r="A32" s="125" t="s">
        <v>845</v>
      </c>
      <c r="B32" s="153">
        <v>26</v>
      </c>
      <c r="C32" s="153">
        <v>6</v>
      </c>
      <c r="D32" s="153">
        <v>20</v>
      </c>
      <c r="E32" s="153">
        <v>35</v>
      </c>
    </row>
    <row r="33" spans="1:5" ht="30" x14ac:dyDescent="0.25">
      <c r="A33" s="125" t="s">
        <v>846</v>
      </c>
      <c r="B33" s="153">
        <v>14</v>
      </c>
      <c r="C33" s="153">
        <v>2</v>
      </c>
      <c r="D33" s="153">
        <v>12</v>
      </c>
      <c r="E33" s="153">
        <v>17</v>
      </c>
    </row>
    <row r="34" spans="1:5" ht="30" x14ac:dyDescent="0.25">
      <c r="A34" s="125" t="s">
        <v>847</v>
      </c>
      <c r="B34" s="153">
        <v>30</v>
      </c>
      <c r="C34" s="153">
        <v>6</v>
      </c>
      <c r="D34" s="153">
        <v>24</v>
      </c>
      <c r="E34" s="153">
        <v>44</v>
      </c>
    </row>
    <row r="35" spans="1:5" ht="30" x14ac:dyDescent="0.25">
      <c r="A35" s="125" t="s">
        <v>848</v>
      </c>
      <c r="B35" s="153">
        <v>7</v>
      </c>
      <c r="C35" s="153">
        <v>2</v>
      </c>
      <c r="D35" s="153">
        <v>5</v>
      </c>
      <c r="E35" s="153">
        <v>14</v>
      </c>
    </row>
    <row r="36" spans="1:5" ht="30" x14ac:dyDescent="0.25">
      <c r="A36" s="125" t="s">
        <v>849</v>
      </c>
      <c r="B36" s="153">
        <v>8</v>
      </c>
      <c r="C36" s="153">
        <v>2</v>
      </c>
      <c r="D36" s="153">
        <v>6</v>
      </c>
      <c r="E36" s="153">
        <v>10</v>
      </c>
    </row>
    <row r="37" spans="1:5" ht="30" x14ac:dyDescent="0.25">
      <c r="A37" s="125" t="s">
        <v>850</v>
      </c>
      <c r="B37" s="153">
        <v>15</v>
      </c>
      <c r="C37" s="153">
        <v>2</v>
      </c>
      <c r="D37" s="153">
        <v>13</v>
      </c>
      <c r="E37" s="153">
        <v>27</v>
      </c>
    </row>
    <row r="38" spans="1:5" ht="30" x14ac:dyDescent="0.25">
      <c r="A38" s="156" t="s">
        <v>851</v>
      </c>
      <c r="B38" s="153">
        <v>17</v>
      </c>
      <c r="C38" s="153">
        <v>3</v>
      </c>
      <c r="D38" s="153">
        <v>14</v>
      </c>
      <c r="E38" s="153">
        <v>19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AA52D-BDBE-444C-90FD-1187D3D20953}">
  <dimension ref="A1:P42"/>
  <sheetViews>
    <sheetView workbookViewId="0"/>
  </sheetViews>
  <sheetFormatPr defaultRowHeight="15" x14ac:dyDescent="0.25"/>
  <cols>
    <col min="1" max="1" width="46.85546875" customWidth="1"/>
    <col min="2" max="3" width="16.5703125" customWidth="1"/>
    <col min="4" max="4" width="15" customWidth="1"/>
    <col min="5" max="5" width="13" customWidth="1"/>
    <col min="6" max="6" width="14.42578125" customWidth="1"/>
    <col min="7" max="7" width="13.5703125" customWidth="1"/>
  </cols>
  <sheetData>
    <row r="1" spans="1:16" x14ac:dyDescent="0.25">
      <c r="A1" s="10" t="s">
        <v>853</v>
      </c>
      <c r="B1" s="10"/>
    </row>
    <row r="2" spans="1:16" x14ac:dyDescent="0.25">
      <c r="A2" s="11" t="s">
        <v>854</v>
      </c>
      <c r="B2" s="11"/>
    </row>
    <row r="3" spans="1:16" x14ac:dyDescent="0.25">
      <c r="A3" s="166"/>
      <c r="B3" s="166"/>
    </row>
    <row r="4" spans="1:16" x14ac:dyDescent="0.25">
      <c r="A4" s="157" t="s">
        <v>722</v>
      </c>
      <c r="B4" s="49"/>
      <c r="C4" s="50"/>
      <c r="D4" s="50"/>
    </row>
    <row r="5" spans="1:16" x14ac:dyDescent="0.25">
      <c r="A5" s="11" t="s">
        <v>896</v>
      </c>
      <c r="B5" s="7"/>
      <c r="C5" s="50"/>
      <c r="D5" s="50"/>
    </row>
    <row r="6" spans="1:16" x14ac:dyDescent="0.25">
      <c r="A6" s="152" t="s">
        <v>900</v>
      </c>
      <c r="B6" s="52"/>
      <c r="C6" s="53"/>
      <c r="D6" s="53"/>
    </row>
    <row r="7" spans="1:16" x14ac:dyDescent="0.25">
      <c r="A7" s="187" t="s">
        <v>899</v>
      </c>
      <c r="B7" s="52"/>
      <c r="C7" s="53"/>
      <c r="D7" s="53"/>
    </row>
    <row r="8" spans="1:16" x14ac:dyDescent="0.25">
      <c r="B8" s="1"/>
      <c r="C8" s="50"/>
      <c r="D8" s="50"/>
    </row>
    <row r="9" spans="1:16" ht="15" customHeight="1" x14ac:dyDescent="0.25">
      <c r="A9" s="240" t="s">
        <v>824</v>
      </c>
      <c r="B9" s="242" t="s">
        <v>688</v>
      </c>
      <c r="C9" s="242"/>
      <c r="D9" s="242"/>
      <c r="E9" s="242" t="s">
        <v>689</v>
      </c>
      <c r="F9" s="242"/>
      <c r="G9" s="239" t="s">
        <v>690</v>
      </c>
    </row>
    <row r="10" spans="1:16" ht="15" customHeight="1" x14ac:dyDescent="0.25">
      <c r="A10" s="241"/>
      <c r="B10" s="243" t="s">
        <v>692</v>
      </c>
      <c r="C10" s="243"/>
      <c r="D10" s="244" t="s">
        <v>693</v>
      </c>
      <c r="E10" s="245" t="s">
        <v>694</v>
      </c>
      <c r="F10" s="244" t="s">
        <v>695</v>
      </c>
      <c r="G10" s="239"/>
    </row>
    <row r="11" spans="1:16" ht="28.5" customHeight="1" x14ac:dyDescent="0.25">
      <c r="A11" s="241"/>
      <c r="B11" s="142" t="s">
        <v>696</v>
      </c>
      <c r="C11" s="142" t="s">
        <v>697</v>
      </c>
      <c r="D11" s="244"/>
      <c r="E11" s="245"/>
      <c r="F11" s="244"/>
      <c r="G11" s="239"/>
    </row>
    <row r="12" spans="1:16" ht="15" customHeight="1" x14ac:dyDescent="0.25">
      <c r="A12" s="241"/>
      <c r="B12" s="237" t="s">
        <v>698</v>
      </c>
      <c r="C12" s="237"/>
      <c r="D12" s="237"/>
      <c r="E12" s="237" t="s">
        <v>699</v>
      </c>
      <c r="F12" s="237"/>
      <c r="G12" s="239"/>
    </row>
    <row r="13" spans="1:16" ht="13.5" customHeight="1" x14ac:dyDescent="0.25">
      <c r="A13" s="241"/>
      <c r="B13" s="238" t="s">
        <v>700</v>
      </c>
      <c r="C13" s="238"/>
      <c r="D13" s="236" t="s">
        <v>701</v>
      </c>
      <c r="E13" s="238" t="s">
        <v>702</v>
      </c>
      <c r="F13" s="236" t="s">
        <v>703</v>
      </c>
      <c r="G13" s="236" t="s">
        <v>704</v>
      </c>
    </row>
    <row r="14" spans="1:16" ht="15" customHeight="1" x14ac:dyDescent="0.25">
      <c r="A14" s="241"/>
      <c r="B14" s="143" t="s">
        <v>706</v>
      </c>
      <c r="C14" s="143" t="s">
        <v>707</v>
      </c>
      <c r="D14" s="236"/>
      <c r="E14" s="238"/>
      <c r="F14" s="236"/>
      <c r="G14" s="236"/>
    </row>
    <row r="15" spans="1:16" ht="20.100000000000001" customHeight="1" x14ac:dyDescent="0.25">
      <c r="A15" s="149" t="s">
        <v>822</v>
      </c>
      <c r="B15" s="161">
        <f t="shared" ref="B15:G15" si="0">B16+B25</f>
        <v>1332835</v>
      </c>
      <c r="C15" s="161">
        <f t="shared" si="0"/>
        <v>553038</v>
      </c>
      <c r="D15" s="161">
        <f t="shared" si="0"/>
        <v>1125811</v>
      </c>
      <c r="E15" s="161">
        <f t="shared" si="0"/>
        <v>4184</v>
      </c>
      <c r="F15" s="161">
        <f t="shared" si="0"/>
        <v>356</v>
      </c>
      <c r="G15" s="210">
        <f t="shared" si="0"/>
        <v>313490</v>
      </c>
      <c r="I15" s="118"/>
      <c r="J15" s="124"/>
      <c r="K15" s="118"/>
      <c r="L15" s="118"/>
      <c r="M15" s="118"/>
      <c r="N15" s="118"/>
      <c r="O15" s="118"/>
      <c r="P15" s="118"/>
    </row>
    <row r="16" spans="1:16" ht="20.100000000000001" customHeight="1" x14ac:dyDescent="0.25">
      <c r="A16" s="137" t="s">
        <v>823</v>
      </c>
      <c r="B16" s="162">
        <f t="shared" ref="B16:G16" si="1">SUM(B17:B24)</f>
        <v>673777</v>
      </c>
      <c r="C16" s="162">
        <f t="shared" si="1"/>
        <v>272335</v>
      </c>
      <c r="D16" s="162">
        <f t="shared" si="1"/>
        <v>543491</v>
      </c>
      <c r="E16" s="162">
        <f t="shared" si="1"/>
        <v>0</v>
      </c>
      <c r="F16" s="162">
        <f t="shared" si="1"/>
        <v>0</v>
      </c>
      <c r="G16" s="162">
        <f t="shared" si="1"/>
        <v>192316</v>
      </c>
      <c r="I16" s="118"/>
      <c r="J16" s="124"/>
      <c r="K16" s="118"/>
      <c r="L16" s="118"/>
      <c r="M16" s="118"/>
      <c r="N16" s="118"/>
      <c r="O16" s="118"/>
      <c r="P16" s="118"/>
    </row>
    <row r="17" spans="1:16" ht="30" customHeight="1" x14ac:dyDescent="0.25">
      <c r="A17" s="125" t="s">
        <v>797</v>
      </c>
      <c r="B17" s="54">
        <v>18361</v>
      </c>
      <c r="C17" s="55">
        <v>6836</v>
      </c>
      <c r="D17" s="55">
        <v>18039</v>
      </c>
      <c r="E17">
        <v>0</v>
      </c>
      <c r="F17">
        <v>0</v>
      </c>
      <c r="G17">
        <v>5874</v>
      </c>
      <c r="I17" s="119"/>
      <c r="J17" s="120"/>
      <c r="K17" s="119"/>
      <c r="L17" s="119"/>
      <c r="M17" s="119"/>
      <c r="N17" s="119"/>
      <c r="O17" s="119"/>
      <c r="P17" s="119"/>
    </row>
    <row r="18" spans="1:16" ht="30" customHeight="1" x14ac:dyDescent="0.25">
      <c r="A18" s="125" t="s">
        <v>798</v>
      </c>
      <c r="B18" s="54">
        <v>23858</v>
      </c>
      <c r="C18" s="55">
        <v>8012</v>
      </c>
      <c r="D18" s="55">
        <v>5281</v>
      </c>
      <c r="E18">
        <v>0</v>
      </c>
      <c r="F18">
        <v>0</v>
      </c>
      <c r="G18">
        <v>2587</v>
      </c>
      <c r="I18" s="119"/>
      <c r="J18" s="120"/>
      <c r="K18" s="119"/>
      <c r="L18" s="119"/>
      <c r="M18" s="119"/>
      <c r="N18" s="119"/>
      <c r="O18" s="119"/>
      <c r="P18" s="119"/>
    </row>
    <row r="19" spans="1:16" ht="30" customHeight="1" x14ac:dyDescent="0.25">
      <c r="A19" s="125" t="s">
        <v>799</v>
      </c>
      <c r="B19" s="54">
        <v>17573</v>
      </c>
      <c r="C19" s="55">
        <v>9933</v>
      </c>
      <c r="D19" s="55">
        <v>27805</v>
      </c>
      <c r="E19">
        <v>0</v>
      </c>
      <c r="F19">
        <v>0</v>
      </c>
      <c r="G19">
        <v>2576</v>
      </c>
      <c r="I19" s="119"/>
      <c r="J19" s="120"/>
      <c r="K19" s="119"/>
      <c r="L19" s="119"/>
      <c r="M19" s="119"/>
      <c r="N19" s="119"/>
      <c r="O19" s="119"/>
      <c r="P19" s="119"/>
    </row>
    <row r="20" spans="1:16" ht="30" customHeight="1" x14ac:dyDescent="0.25">
      <c r="A20" s="125" t="s">
        <v>800</v>
      </c>
      <c r="B20" s="54">
        <v>45537</v>
      </c>
      <c r="C20" s="55">
        <v>8853</v>
      </c>
      <c r="D20" s="55">
        <v>9870</v>
      </c>
      <c r="E20">
        <v>0</v>
      </c>
      <c r="F20">
        <v>0</v>
      </c>
      <c r="G20">
        <v>22750</v>
      </c>
      <c r="I20" s="119"/>
      <c r="J20" s="120"/>
      <c r="K20" s="119"/>
      <c r="L20" s="119"/>
      <c r="M20" s="119"/>
      <c r="N20" s="119"/>
      <c r="O20" s="119"/>
      <c r="P20" s="119"/>
    </row>
    <row r="21" spans="1:16" ht="30" customHeight="1" x14ac:dyDescent="0.25">
      <c r="A21" s="125" t="s">
        <v>801</v>
      </c>
      <c r="B21" s="54">
        <v>32946</v>
      </c>
      <c r="C21" s="55">
        <v>16068</v>
      </c>
      <c r="D21" s="55">
        <v>36901</v>
      </c>
      <c r="E21">
        <v>0</v>
      </c>
      <c r="F21">
        <v>0</v>
      </c>
      <c r="G21">
        <v>6540</v>
      </c>
      <c r="I21" s="119"/>
      <c r="J21" s="120"/>
      <c r="K21" s="119"/>
      <c r="L21" s="119"/>
      <c r="M21" s="119"/>
      <c r="N21" s="119"/>
      <c r="O21" s="119"/>
      <c r="P21" s="119"/>
    </row>
    <row r="22" spans="1:16" ht="30" customHeight="1" x14ac:dyDescent="0.25">
      <c r="A22" s="125" t="s">
        <v>802</v>
      </c>
      <c r="B22" s="54">
        <v>119709</v>
      </c>
      <c r="C22" s="55">
        <v>51884</v>
      </c>
      <c r="D22" s="55">
        <v>126573</v>
      </c>
      <c r="E22">
        <v>0</v>
      </c>
      <c r="F22">
        <v>0</v>
      </c>
      <c r="G22">
        <v>33543</v>
      </c>
      <c r="I22" s="119"/>
      <c r="J22" s="120"/>
      <c r="K22" s="119"/>
      <c r="L22" s="119"/>
      <c r="M22" s="119"/>
      <c r="N22" s="119"/>
      <c r="O22" s="119"/>
      <c r="P22" s="119"/>
    </row>
    <row r="23" spans="1:16" ht="30" customHeight="1" x14ac:dyDescent="0.25">
      <c r="A23" s="125" t="s">
        <v>803</v>
      </c>
      <c r="B23" s="54">
        <v>61523</v>
      </c>
      <c r="C23" s="55">
        <v>27917</v>
      </c>
      <c r="D23" s="55">
        <v>64501</v>
      </c>
      <c r="E23">
        <v>0</v>
      </c>
      <c r="F23">
        <v>0</v>
      </c>
      <c r="G23">
        <v>20987</v>
      </c>
      <c r="I23" s="119"/>
      <c r="J23" s="120"/>
      <c r="K23" s="119"/>
      <c r="L23" s="119"/>
      <c r="M23" s="119"/>
      <c r="N23" s="119"/>
      <c r="O23" s="119"/>
      <c r="P23" s="119"/>
    </row>
    <row r="24" spans="1:16" ht="30" customHeight="1" x14ac:dyDescent="0.25">
      <c r="A24" s="125" t="s">
        <v>804</v>
      </c>
      <c r="B24" s="54">
        <v>354270</v>
      </c>
      <c r="C24" s="55">
        <v>142832</v>
      </c>
      <c r="D24" s="55">
        <v>254521</v>
      </c>
      <c r="E24">
        <v>0</v>
      </c>
      <c r="F24">
        <v>0</v>
      </c>
      <c r="G24">
        <v>97459</v>
      </c>
      <c r="I24" s="119"/>
      <c r="J24" s="120"/>
      <c r="K24" s="119"/>
      <c r="L24" s="119"/>
      <c r="M24" s="119"/>
      <c r="N24" s="119"/>
      <c r="O24" s="119"/>
      <c r="P24" s="119"/>
    </row>
    <row r="25" spans="1:16" ht="20.100000000000001" customHeight="1" x14ac:dyDescent="0.25">
      <c r="A25" s="130" t="s">
        <v>687</v>
      </c>
      <c r="B25" s="163">
        <f t="shared" ref="B25:G25" si="2">SUM(B26:B42)</f>
        <v>659058</v>
      </c>
      <c r="C25" s="164">
        <f t="shared" si="2"/>
        <v>280703</v>
      </c>
      <c r="D25" s="164">
        <f t="shared" si="2"/>
        <v>582320</v>
      </c>
      <c r="E25" s="164">
        <f t="shared" si="2"/>
        <v>4184</v>
      </c>
      <c r="F25" s="164">
        <f t="shared" si="2"/>
        <v>356</v>
      </c>
      <c r="G25" s="164">
        <f t="shared" si="2"/>
        <v>121174</v>
      </c>
      <c r="I25" s="118"/>
      <c r="J25" s="124"/>
      <c r="K25" s="118"/>
      <c r="L25" s="118"/>
      <c r="M25" s="118"/>
      <c r="N25" s="118"/>
      <c r="O25" s="118"/>
      <c r="P25" s="118"/>
    </row>
    <row r="26" spans="1:16" ht="30" customHeight="1" x14ac:dyDescent="0.25">
      <c r="A26" s="125" t="s">
        <v>805</v>
      </c>
      <c r="B26" s="56">
        <v>32688</v>
      </c>
      <c r="C26" s="56">
        <v>11336</v>
      </c>
      <c r="D26" s="56">
        <v>2602</v>
      </c>
      <c r="E26" s="57">
        <v>0</v>
      </c>
      <c r="F26" s="57">
        <v>0</v>
      </c>
      <c r="G26" s="57">
        <v>8292</v>
      </c>
      <c r="I26" s="119"/>
      <c r="J26" s="120"/>
      <c r="K26" s="119"/>
      <c r="L26" s="119"/>
      <c r="M26" s="119"/>
      <c r="N26" s="119"/>
      <c r="O26" s="119"/>
      <c r="P26" s="119"/>
    </row>
    <row r="27" spans="1:16" ht="30" customHeight="1" x14ac:dyDescent="0.25">
      <c r="A27" s="125" t="s">
        <v>806</v>
      </c>
      <c r="B27" s="56">
        <v>26858</v>
      </c>
      <c r="C27" s="56">
        <v>10419</v>
      </c>
      <c r="D27" s="56">
        <v>16862</v>
      </c>
      <c r="E27" s="57">
        <v>0</v>
      </c>
      <c r="F27" s="57">
        <v>0</v>
      </c>
      <c r="G27" s="57">
        <v>3617</v>
      </c>
      <c r="I27" s="119"/>
      <c r="J27" s="120"/>
      <c r="K27" s="119"/>
      <c r="L27" s="119"/>
      <c r="M27" s="119"/>
      <c r="N27" s="119"/>
      <c r="O27" s="119"/>
      <c r="P27" s="119"/>
    </row>
    <row r="28" spans="1:16" ht="30" customHeight="1" x14ac:dyDescent="0.25">
      <c r="A28" s="125" t="s">
        <v>807</v>
      </c>
      <c r="B28" s="56">
        <v>25673</v>
      </c>
      <c r="C28" s="56">
        <v>16453</v>
      </c>
      <c r="D28" s="56">
        <v>30159</v>
      </c>
      <c r="E28" s="57">
        <v>0</v>
      </c>
      <c r="F28" s="57">
        <v>0</v>
      </c>
      <c r="G28" s="57">
        <v>270</v>
      </c>
      <c r="I28" s="119"/>
      <c r="J28" s="120"/>
      <c r="K28" s="119"/>
      <c r="L28" s="119"/>
      <c r="M28" s="119"/>
      <c r="N28" s="119"/>
      <c r="O28" s="119"/>
      <c r="P28" s="119"/>
    </row>
    <row r="29" spans="1:16" ht="30" customHeight="1" x14ac:dyDescent="0.25">
      <c r="A29" s="125" t="s">
        <v>808</v>
      </c>
      <c r="B29" s="56">
        <v>27748</v>
      </c>
      <c r="C29" s="56">
        <v>8019</v>
      </c>
      <c r="D29" s="56">
        <v>22079</v>
      </c>
      <c r="E29" s="57">
        <v>0</v>
      </c>
      <c r="F29" s="57">
        <v>0</v>
      </c>
      <c r="G29" s="57">
        <v>2394</v>
      </c>
      <c r="I29" s="119"/>
      <c r="J29" s="120"/>
      <c r="K29" s="119"/>
      <c r="L29" s="119"/>
      <c r="M29" s="119"/>
      <c r="N29" s="119"/>
      <c r="O29" s="119"/>
      <c r="P29" s="119"/>
    </row>
    <row r="30" spans="1:16" ht="30" customHeight="1" x14ac:dyDescent="0.25">
      <c r="A30" s="125" t="s">
        <v>809</v>
      </c>
      <c r="B30" s="56">
        <v>101385</v>
      </c>
      <c r="C30" s="56">
        <v>26911</v>
      </c>
      <c r="D30" s="56">
        <v>90511</v>
      </c>
      <c r="E30" s="57">
        <v>0</v>
      </c>
      <c r="F30" s="57">
        <v>0</v>
      </c>
      <c r="G30" s="57">
        <v>9489</v>
      </c>
      <c r="I30" s="119"/>
      <c r="J30" s="120"/>
      <c r="K30" s="119"/>
      <c r="L30" s="119"/>
      <c r="M30" s="119"/>
      <c r="N30" s="119"/>
      <c r="O30" s="119"/>
      <c r="P30" s="119"/>
    </row>
    <row r="31" spans="1:16" ht="30" customHeight="1" x14ac:dyDescent="0.25">
      <c r="A31" s="125" t="s">
        <v>810</v>
      </c>
      <c r="B31" s="56">
        <v>31817</v>
      </c>
      <c r="C31" s="56">
        <v>12918</v>
      </c>
      <c r="D31" s="56">
        <v>34742</v>
      </c>
      <c r="E31" s="57">
        <v>0</v>
      </c>
      <c r="F31" s="57">
        <v>0</v>
      </c>
      <c r="G31" s="57">
        <v>4411</v>
      </c>
      <c r="I31" s="119"/>
      <c r="J31" s="120"/>
      <c r="K31" s="119"/>
      <c r="L31" s="119"/>
      <c r="M31" s="119"/>
      <c r="N31" s="119"/>
      <c r="O31" s="119"/>
      <c r="P31" s="119"/>
    </row>
    <row r="32" spans="1:16" ht="30" customHeight="1" x14ac:dyDescent="0.25">
      <c r="A32" s="125" t="s">
        <v>811</v>
      </c>
      <c r="B32" s="56">
        <v>11574</v>
      </c>
      <c r="C32" s="56">
        <v>5565</v>
      </c>
      <c r="D32" s="56">
        <v>55593</v>
      </c>
      <c r="E32" s="57">
        <v>0</v>
      </c>
      <c r="F32" s="57">
        <v>0</v>
      </c>
      <c r="G32" s="57">
        <v>4432</v>
      </c>
      <c r="I32" s="119"/>
      <c r="J32" s="120"/>
      <c r="K32" s="119"/>
      <c r="L32" s="119"/>
      <c r="M32" s="119"/>
      <c r="N32" s="119"/>
      <c r="O32" s="119"/>
      <c r="P32" s="119"/>
    </row>
    <row r="33" spans="1:16" ht="30" customHeight="1" x14ac:dyDescent="0.25">
      <c r="A33" s="125" t="s">
        <v>812</v>
      </c>
      <c r="B33" s="56">
        <v>12322</v>
      </c>
      <c r="C33" s="56">
        <v>4631</v>
      </c>
      <c r="D33" s="56">
        <v>36046</v>
      </c>
      <c r="E33" s="57">
        <v>295</v>
      </c>
      <c r="F33" s="57">
        <v>356</v>
      </c>
      <c r="G33" s="57">
        <v>2812</v>
      </c>
      <c r="I33" s="119"/>
      <c r="J33" s="120"/>
      <c r="K33" s="119"/>
      <c r="L33" s="119"/>
      <c r="M33" s="119"/>
      <c r="N33" s="119"/>
      <c r="O33" s="119"/>
      <c r="P33" s="119"/>
    </row>
    <row r="34" spans="1:16" ht="30" customHeight="1" x14ac:dyDescent="0.25">
      <c r="A34" s="125" t="s">
        <v>813</v>
      </c>
      <c r="B34" s="56">
        <v>68423</v>
      </c>
      <c r="C34" s="56">
        <v>38093</v>
      </c>
      <c r="D34" s="56">
        <v>23914</v>
      </c>
      <c r="E34" s="57">
        <v>0</v>
      </c>
      <c r="F34" s="57">
        <v>0</v>
      </c>
      <c r="G34" s="57">
        <v>7585</v>
      </c>
      <c r="I34" s="119"/>
      <c r="J34" s="120"/>
      <c r="K34" s="119"/>
      <c r="L34" s="119"/>
      <c r="M34" s="119"/>
      <c r="N34" s="119"/>
      <c r="O34" s="119"/>
      <c r="P34" s="119"/>
    </row>
    <row r="35" spans="1:16" ht="30" customHeight="1" x14ac:dyDescent="0.25">
      <c r="A35" s="125" t="s">
        <v>814</v>
      </c>
      <c r="B35" s="56">
        <v>21475</v>
      </c>
      <c r="C35" s="56">
        <v>7413</v>
      </c>
      <c r="D35" s="56">
        <v>19345</v>
      </c>
      <c r="E35" s="57">
        <v>0</v>
      </c>
      <c r="F35" s="57">
        <v>0</v>
      </c>
      <c r="G35" s="57">
        <v>8574</v>
      </c>
      <c r="I35" s="119"/>
      <c r="J35" s="120"/>
      <c r="K35" s="119"/>
      <c r="L35" s="119"/>
      <c r="M35" s="119"/>
      <c r="N35" s="119"/>
      <c r="O35" s="119"/>
      <c r="P35" s="119"/>
    </row>
    <row r="36" spans="1:16" ht="30" customHeight="1" x14ac:dyDescent="0.25">
      <c r="A36" s="125" t="s">
        <v>815</v>
      </c>
      <c r="B36" s="56">
        <v>31918</v>
      </c>
      <c r="C36" s="56">
        <v>12437</v>
      </c>
      <c r="D36" s="56">
        <v>77436</v>
      </c>
      <c r="E36" s="57">
        <v>0</v>
      </c>
      <c r="F36" s="57">
        <v>0</v>
      </c>
      <c r="G36" s="57">
        <v>11030</v>
      </c>
      <c r="I36" s="119"/>
      <c r="J36" s="120"/>
      <c r="K36" s="119"/>
      <c r="L36" s="119"/>
      <c r="M36" s="119"/>
      <c r="N36" s="119"/>
      <c r="O36" s="119"/>
      <c r="P36" s="119"/>
    </row>
    <row r="37" spans="1:16" ht="30" customHeight="1" x14ac:dyDescent="0.25">
      <c r="A37" s="125" t="s">
        <v>816</v>
      </c>
      <c r="B37" s="56">
        <v>50758</v>
      </c>
      <c r="C37" s="56">
        <v>33086</v>
      </c>
      <c r="D37" s="56">
        <v>82697</v>
      </c>
      <c r="E37" s="57">
        <v>0</v>
      </c>
      <c r="F37" s="57">
        <v>0</v>
      </c>
      <c r="G37" s="57">
        <v>10361</v>
      </c>
      <c r="I37" s="119"/>
      <c r="J37" s="120"/>
      <c r="K37" s="119"/>
      <c r="L37" s="119"/>
      <c r="M37" s="119"/>
      <c r="N37" s="119"/>
      <c r="O37" s="119"/>
      <c r="P37" s="119"/>
    </row>
    <row r="38" spans="1:16" ht="30" customHeight="1" x14ac:dyDescent="0.25">
      <c r="A38" s="125" t="s">
        <v>817</v>
      </c>
      <c r="B38" s="56">
        <v>72909</v>
      </c>
      <c r="C38" s="56">
        <v>48687</v>
      </c>
      <c r="D38" s="56">
        <v>5820</v>
      </c>
      <c r="E38" s="57">
        <v>3889</v>
      </c>
      <c r="F38" s="57">
        <v>0</v>
      </c>
      <c r="G38" s="57">
        <v>24058</v>
      </c>
      <c r="I38" s="119"/>
      <c r="J38" s="120"/>
      <c r="K38" s="119"/>
      <c r="L38" s="119"/>
      <c r="M38" s="119"/>
      <c r="N38" s="119"/>
      <c r="O38" s="119"/>
      <c r="P38" s="119"/>
    </row>
    <row r="39" spans="1:16" ht="30" customHeight="1" x14ac:dyDescent="0.25">
      <c r="A39" s="125" t="s">
        <v>818</v>
      </c>
      <c r="B39" s="56">
        <v>14039</v>
      </c>
      <c r="C39" s="56">
        <v>6702</v>
      </c>
      <c r="D39" s="56">
        <v>2951</v>
      </c>
      <c r="E39" s="57">
        <v>0</v>
      </c>
      <c r="F39" s="57">
        <v>0</v>
      </c>
      <c r="G39" s="57">
        <v>988</v>
      </c>
      <c r="I39" s="119"/>
      <c r="J39" s="120"/>
      <c r="K39" s="119"/>
      <c r="L39" s="119"/>
      <c r="M39" s="119"/>
      <c r="N39" s="119"/>
      <c r="O39" s="119"/>
      <c r="P39" s="119"/>
    </row>
    <row r="40" spans="1:16" ht="30" customHeight="1" x14ac:dyDescent="0.25">
      <c r="A40" s="125" t="s">
        <v>819</v>
      </c>
      <c r="B40" s="56">
        <v>9627</v>
      </c>
      <c r="C40" s="56">
        <v>5214</v>
      </c>
      <c r="D40" s="56">
        <v>35048</v>
      </c>
      <c r="E40" s="57">
        <v>0</v>
      </c>
      <c r="F40" s="57">
        <v>0</v>
      </c>
      <c r="G40" s="57">
        <v>4921</v>
      </c>
      <c r="I40" s="119"/>
      <c r="J40" s="120"/>
      <c r="K40" s="119"/>
      <c r="L40" s="119"/>
      <c r="M40" s="119"/>
      <c r="N40" s="119"/>
      <c r="O40" s="119"/>
      <c r="P40" s="119"/>
    </row>
    <row r="41" spans="1:16" ht="30" customHeight="1" x14ac:dyDescent="0.25">
      <c r="A41" s="125" t="s">
        <v>820</v>
      </c>
      <c r="B41" s="56">
        <v>83046</v>
      </c>
      <c r="C41" s="56">
        <v>21269</v>
      </c>
      <c r="D41" s="56">
        <v>30212</v>
      </c>
      <c r="E41" s="57">
        <v>0</v>
      </c>
      <c r="F41" s="57">
        <v>0</v>
      </c>
      <c r="G41" s="57">
        <v>9967</v>
      </c>
      <c r="I41" s="119"/>
      <c r="J41" s="120"/>
      <c r="K41" s="119"/>
      <c r="L41" s="119"/>
      <c r="M41" s="119"/>
      <c r="N41" s="119"/>
      <c r="O41" s="119"/>
      <c r="P41" s="119"/>
    </row>
    <row r="42" spans="1:16" ht="30" customHeight="1" x14ac:dyDescent="0.25">
      <c r="A42" s="102" t="s">
        <v>821</v>
      </c>
      <c r="B42" s="56">
        <v>36798</v>
      </c>
      <c r="C42" s="56">
        <v>11550</v>
      </c>
      <c r="D42" s="56">
        <v>16303</v>
      </c>
      <c r="E42" s="57">
        <v>0</v>
      </c>
      <c r="F42" s="57">
        <v>0</v>
      </c>
      <c r="G42" s="57">
        <v>7973</v>
      </c>
      <c r="I42" s="119"/>
      <c r="J42" s="120"/>
      <c r="K42" s="119"/>
      <c r="L42" s="119"/>
      <c r="M42" s="119"/>
      <c r="N42" s="119"/>
      <c r="O42" s="119"/>
      <c r="P42" s="119"/>
    </row>
  </sheetData>
  <mergeCells count="15">
    <mergeCell ref="G9:G12"/>
    <mergeCell ref="B13:C13"/>
    <mergeCell ref="D13:D14"/>
    <mergeCell ref="E13:E14"/>
    <mergeCell ref="F13:F14"/>
    <mergeCell ref="G13:G14"/>
    <mergeCell ref="A9:A14"/>
    <mergeCell ref="B9:D9"/>
    <mergeCell ref="E9:F9"/>
    <mergeCell ref="B10:C10"/>
    <mergeCell ref="D10:D11"/>
    <mergeCell ref="E10:E11"/>
    <mergeCell ref="F10:F11"/>
    <mergeCell ref="B12:D12"/>
    <mergeCell ref="E12:F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D4C60-7BC9-4EDC-942B-42F1E85CB77C}">
  <dimension ref="A1:G664"/>
  <sheetViews>
    <sheetView zoomScaleNormal="100" workbookViewId="0">
      <selection sqref="A1:B1"/>
    </sheetView>
  </sheetViews>
  <sheetFormatPr defaultColWidth="9.140625" defaultRowHeight="15" customHeight="1" x14ac:dyDescent="0.25"/>
  <cols>
    <col min="1" max="1" width="4.85546875" style="14" customWidth="1"/>
    <col min="2" max="2" width="155.42578125" style="14" customWidth="1"/>
    <col min="3" max="3" width="41" style="14" customWidth="1"/>
    <col min="4" max="4" width="11.140625" style="14" customWidth="1"/>
    <col min="5" max="5" width="11" style="30" customWidth="1"/>
    <col min="6" max="6" width="13" style="30" customWidth="1"/>
    <col min="7" max="16384" width="9.140625" style="14"/>
  </cols>
  <sheetData>
    <row r="1" spans="1:7" ht="15" customHeight="1" x14ac:dyDescent="0.25">
      <c r="A1" s="246" t="s">
        <v>853</v>
      </c>
      <c r="B1" s="246"/>
      <c r="C1" s="10"/>
      <c r="D1" s="10"/>
      <c r="E1" s="89"/>
      <c r="F1" s="89"/>
    </row>
    <row r="2" spans="1:7" ht="15" customHeight="1" x14ac:dyDescent="0.25">
      <c r="A2" s="252" t="s">
        <v>854</v>
      </c>
      <c r="B2" s="252"/>
      <c r="C2" s="10"/>
      <c r="D2" s="10"/>
      <c r="E2" s="89"/>
      <c r="F2" s="89"/>
    </row>
    <row r="3" spans="1:7" ht="15" customHeight="1" x14ac:dyDescent="0.25">
      <c r="A3" s="151"/>
      <c r="B3" s="151"/>
      <c r="C3" s="10"/>
      <c r="D3" s="10"/>
      <c r="E3" s="89"/>
      <c r="F3" s="89"/>
    </row>
    <row r="4" spans="1:7" ht="15" customHeight="1" x14ac:dyDescent="0.25">
      <c r="A4" s="157" t="s">
        <v>722</v>
      </c>
      <c r="B4" s="157"/>
      <c r="C4" s="1"/>
      <c r="D4" s="1"/>
      <c r="E4" s="18"/>
      <c r="F4" s="18"/>
    </row>
    <row r="5" spans="1:7" ht="15" customHeight="1" x14ac:dyDescent="0.25">
      <c r="A5" s="11" t="s">
        <v>896</v>
      </c>
      <c r="B5" s="11"/>
      <c r="C5" s="1"/>
      <c r="D5" s="1"/>
      <c r="E5" s="18"/>
      <c r="F5" s="18"/>
    </row>
    <row r="6" spans="1:7" ht="15" customHeight="1" x14ac:dyDescent="0.25">
      <c r="A6" s="247" t="s">
        <v>901</v>
      </c>
      <c r="B6" s="247"/>
      <c r="C6" s="1"/>
      <c r="D6" s="1"/>
      <c r="E6" s="18"/>
      <c r="F6" s="18"/>
    </row>
    <row r="7" spans="1:7" ht="15" customHeight="1" x14ac:dyDescent="0.25">
      <c r="A7" s="167"/>
      <c r="B7" s="193" t="s">
        <v>891</v>
      </c>
      <c r="C7" s="1"/>
      <c r="D7" s="1"/>
      <c r="E7" s="18"/>
      <c r="F7" s="18"/>
    </row>
    <row r="8" spans="1:7" ht="15" customHeight="1" x14ac:dyDescent="0.25">
      <c r="A8" s="11"/>
      <c r="B8" s="12"/>
      <c r="C8" s="1"/>
      <c r="D8" s="1"/>
      <c r="E8" s="18"/>
      <c r="F8" s="18"/>
    </row>
    <row r="9" spans="1:7" ht="74.25" customHeight="1" x14ac:dyDescent="0.25">
      <c r="A9" s="194"/>
      <c r="B9" s="250" t="s">
        <v>892</v>
      </c>
      <c r="C9" s="251"/>
      <c r="D9" s="77" t="s">
        <v>893</v>
      </c>
      <c r="E9" s="77" t="s">
        <v>894</v>
      </c>
      <c r="F9" s="77" t="s">
        <v>895</v>
      </c>
      <c r="G9" s="1"/>
    </row>
    <row r="10" spans="1:7" ht="20.100000000000001" customHeight="1" x14ac:dyDescent="0.25">
      <c r="A10" s="85"/>
      <c r="B10" s="86" t="s">
        <v>645</v>
      </c>
      <c r="C10" s="85"/>
      <c r="D10" s="73">
        <f>D11+D33+D67+D72+D82+D90+D98+D102+D105+D122+D131+D146+D149+D160+D182+D194+D199+D208+D213+D222+D232</f>
        <v>919984</v>
      </c>
      <c r="E10" s="90">
        <v>100</v>
      </c>
      <c r="F10" s="90">
        <f>F11+F33+F67+F72+F82+F90+F98+F102++F105++F122++F131+F146+F149+F160+F182+F194+F199+F208+F213+F222+F232</f>
        <v>312.94</v>
      </c>
    </row>
    <row r="11" spans="1:7" ht="15" customHeight="1" x14ac:dyDescent="0.25">
      <c r="A11" s="17" t="s">
        <v>0</v>
      </c>
      <c r="B11" s="6" t="s">
        <v>627</v>
      </c>
      <c r="C11" s="3" t="s">
        <v>1</v>
      </c>
      <c r="D11" s="4">
        <f>SUM(D12:D32)</f>
        <v>4850</v>
      </c>
      <c r="E11" s="24">
        <f>SUM(E12:E32)</f>
        <v>0.52</v>
      </c>
      <c r="F11" s="24">
        <f>SUM(F12:F32)</f>
        <v>1.6400000000000001</v>
      </c>
    </row>
    <row r="12" spans="1:7" ht="15" customHeight="1" x14ac:dyDescent="0.25">
      <c r="A12" s="5">
        <v>5</v>
      </c>
      <c r="B12" s="15" t="s">
        <v>6</v>
      </c>
      <c r="C12" s="9" t="s">
        <v>7</v>
      </c>
      <c r="D12" s="14">
        <v>6</v>
      </c>
      <c r="E12" s="30">
        <v>0</v>
      </c>
      <c r="F12" s="30">
        <v>0</v>
      </c>
    </row>
    <row r="13" spans="1:7" ht="15" customHeight="1" x14ac:dyDescent="0.25">
      <c r="A13" s="5">
        <v>6</v>
      </c>
      <c r="B13" s="15" t="s">
        <v>8</v>
      </c>
      <c r="C13" s="9" t="s">
        <v>9</v>
      </c>
      <c r="D13" s="5">
        <v>5</v>
      </c>
      <c r="E13" s="87">
        <v>0</v>
      </c>
      <c r="F13" s="87">
        <v>0</v>
      </c>
    </row>
    <row r="14" spans="1:7" ht="15" customHeight="1" x14ac:dyDescent="0.25">
      <c r="A14" s="5">
        <v>8</v>
      </c>
      <c r="B14" s="15" t="s">
        <v>12</v>
      </c>
      <c r="C14" s="9" t="s">
        <v>13</v>
      </c>
      <c r="D14" s="5">
        <v>1</v>
      </c>
      <c r="E14" s="87">
        <v>0</v>
      </c>
      <c r="F14" s="87">
        <v>0</v>
      </c>
    </row>
    <row r="15" spans="1:7" ht="15" customHeight="1" x14ac:dyDescent="0.25">
      <c r="A15" s="5">
        <v>10</v>
      </c>
      <c r="B15" s="15" t="s">
        <v>14</v>
      </c>
      <c r="C15" s="9" t="s">
        <v>15</v>
      </c>
      <c r="D15" s="5">
        <v>1</v>
      </c>
      <c r="E15" s="87">
        <v>0</v>
      </c>
      <c r="F15" s="87">
        <v>0</v>
      </c>
    </row>
    <row r="16" spans="1:7" ht="15" customHeight="1" x14ac:dyDescent="0.25">
      <c r="A16" s="5">
        <v>17</v>
      </c>
      <c r="B16" s="15" t="s">
        <v>18</v>
      </c>
      <c r="C16" s="9" t="s">
        <v>19</v>
      </c>
      <c r="D16" s="5">
        <v>1</v>
      </c>
      <c r="E16" s="87">
        <v>0</v>
      </c>
      <c r="F16" s="87">
        <v>0</v>
      </c>
    </row>
    <row r="17" spans="1:6" ht="15" customHeight="1" x14ac:dyDescent="0.25">
      <c r="A17" s="5">
        <v>18</v>
      </c>
      <c r="B17" s="15" t="s">
        <v>20</v>
      </c>
      <c r="C17" s="9" t="s">
        <v>21</v>
      </c>
      <c r="D17" s="14">
        <v>71</v>
      </c>
      <c r="E17" s="30">
        <v>0.01</v>
      </c>
      <c r="F17" s="30">
        <v>0.02</v>
      </c>
    </row>
    <row r="18" spans="1:6" ht="15" customHeight="1" x14ac:dyDescent="0.25">
      <c r="A18" s="5">
        <v>21</v>
      </c>
      <c r="B18" s="15" t="s">
        <v>24</v>
      </c>
      <c r="C18" s="9" t="s">
        <v>25</v>
      </c>
      <c r="D18" s="14">
        <v>2</v>
      </c>
      <c r="E18" s="30">
        <v>0</v>
      </c>
      <c r="F18" s="30">
        <v>0</v>
      </c>
    </row>
    <row r="19" spans="1:6" ht="15" customHeight="1" x14ac:dyDescent="0.25">
      <c r="A19" s="5">
        <v>22</v>
      </c>
      <c r="B19" s="15" t="s">
        <v>26</v>
      </c>
      <c r="C19" s="9" t="s">
        <v>27</v>
      </c>
      <c r="D19" s="14">
        <v>1</v>
      </c>
      <c r="E19" s="30">
        <v>0</v>
      </c>
      <c r="F19" s="30">
        <v>0</v>
      </c>
    </row>
    <row r="20" spans="1:6" ht="15" customHeight="1" x14ac:dyDescent="0.25">
      <c r="A20" s="5">
        <v>23</v>
      </c>
      <c r="B20" s="15" t="s">
        <v>28</v>
      </c>
      <c r="C20" s="9" t="s">
        <v>29</v>
      </c>
      <c r="D20" s="14">
        <v>343</v>
      </c>
      <c r="E20" s="30">
        <v>0.04</v>
      </c>
      <c r="F20" s="30">
        <v>0.12</v>
      </c>
    </row>
    <row r="21" spans="1:6" ht="15" customHeight="1" x14ac:dyDescent="0.25">
      <c r="A21" s="5">
        <v>24</v>
      </c>
      <c r="B21" s="15" t="s">
        <v>30</v>
      </c>
      <c r="C21" s="9" t="s">
        <v>31</v>
      </c>
      <c r="D21" s="14">
        <v>2297</v>
      </c>
      <c r="E21" s="30">
        <v>0.25</v>
      </c>
      <c r="F21" s="30">
        <v>0.78</v>
      </c>
    </row>
    <row r="22" spans="1:6" ht="15" customHeight="1" x14ac:dyDescent="0.25">
      <c r="A22" s="5">
        <v>25</v>
      </c>
      <c r="B22" s="15" t="s">
        <v>32</v>
      </c>
      <c r="C22" s="9" t="s">
        <v>33</v>
      </c>
      <c r="D22" s="14">
        <v>2</v>
      </c>
      <c r="E22" s="30">
        <v>0</v>
      </c>
      <c r="F22" s="30">
        <v>0</v>
      </c>
    </row>
    <row r="23" spans="1:6" ht="15" customHeight="1" x14ac:dyDescent="0.25">
      <c r="A23" s="5">
        <v>30</v>
      </c>
      <c r="B23" s="15" t="s">
        <v>36</v>
      </c>
      <c r="C23" s="9" t="s">
        <v>37</v>
      </c>
      <c r="D23" s="14">
        <v>3</v>
      </c>
      <c r="E23" s="30">
        <v>0</v>
      </c>
      <c r="F23" s="30">
        <v>0</v>
      </c>
    </row>
    <row r="24" spans="1:6" ht="15" customHeight="1" x14ac:dyDescent="0.25">
      <c r="A24" s="5">
        <v>33</v>
      </c>
      <c r="B24" s="15" t="s">
        <v>40</v>
      </c>
      <c r="C24" s="9" t="s">
        <v>41</v>
      </c>
      <c r="D24" s="14">
        <v>93</v>
      </c>
      <c r="E24" s="30">
        <v>0.01</v>
      </c>
      <c r="F24" s="30">
        <v>0.03</v>
      </c>
    </row>
    <row r="25" spans="1:6" ht="15" customHeight="1" x14ac:dyDescent="0.25">
      <c r="A25" s="5">
        <v>34</v>
      </c>
      <c r="B25" s="15" t="s">
        <v>42</v>
      </c>
      <c r="C25" s="9" t="s">
        <v>43</v>
      </c>
      <c r="D25" s="14">
        <v>21</v>
      </c>
      <c r="E25" s="30">
        <v>0</v>
      </c>
      <c r="F25" s="30">
        <v>0.01</v>
      </c>
    </row>
    <row r="26" spans="1:6" ht="15" customHeight="1" x14ac:dyDescent="0.25">
      <c r="A26" s="5">
        <v>37</v>
      </c>
      <c r="B26" s="15" t="s">
        <v>48</v>
      </c>
      <c r="C26" s="9" t="s">
        <v>49</v>
      </c>
      <c r="D26" s="14">
        <v>1</v>
      </c>
      <c r="E26" s="30">
        <v>0</v>
      </c>
      <c r="F26" s="30">
        <v>0</v>
      </c>
    </row>
    <row r="27" spans="1:6" ht="15" customHeight="1" x14ac:dyDescent="0.25">
      <c r="A27" s="5">
        <v>38</v>
      </c>
      <c r="B27" s="15" t="s">
        <v>50</v>
      </c>
      <c r="C27" s="9" t="s">
        <v>51</v>
      </c>
      <c r="D27" s="5">
        <v>12</v>
      </c>
      <c r="E27" s="87">
        <v>0</v>
      </c>
      <c r="F27" s="87">
        <v>0</v>
      </c>
    </row>
    <row r="28" spans="1:6" ht="15" customHeight="1" x14ac:dyDescent="0.25">
      <c r="A28" s="5">
        <v>41</v>
      </c>
      <c r="B28" s="15" t="s">
        <v>56</v>
      </c>
      <c r="C28" s="9" t="s">
        <v>57</v>
      </c>
      <c r="D28" s="14">
        <v>217</v>
      </c>
      <c r="E28" s="30">
        <v>0.02</v>
      </c>
      <c r="F28" s="30">
        <v>7.0000000000000007E-2</v>
      </c>
    </row>
    <row r="29" spans="1:6" ht="15" customHeight="1" x14ac:dyDescent="0.25">
      <c r="A29" s="5">
        <v>42</v>
      </c>
      <c r="B29" s="15" t="s">
        <v>58</v>
      </c>
      <c r="C29" s="9" t="s">
        <v>59</v>
      </c>
      <c r="D29" s="14">
        <v>1665</v>
      </c>
      <c r="E29" s="30">
        <v>0.18</v>
      </c>
      <c r="F29" s="30">
        <v>0.56999999999999995</v>
      </c>
    </row>
    <row r="30" spans="1:6" ht="15" customHeight="1" x14ac:dyDescent="0.25">
      <c r="A30" s="5">
        <v>43</v>
      </c>
      <c r="B30" s="15" t="s">
        <v>60</v>
      </c>
      <c r="C30" s="9" t="s">
        <v>61</v>
      </c>
      <c r="D30" s="14">
        <v>23</v>
      </c>
      <c r="E30" s="30">
        <v>0</v>
      </c>
      <c r="F30" s="30">
        <v>0.01</v>
      </c>
    </row>
    <row r="31" spans="1:6" ht="15" customHeight="1" x14ac:dyDescent="0.25">
      <c r="A31" s="5">
        <v>53</v>
      </c>
      <c r="B31" s="15" t="s">
        <v>76</v>
      </c>
      <c r="C31" s="9" t="s">
        <v>77</v>
      </c>
      <c r="D31" s="14">
        <v>2</v>
      </c>
      <c r="E31" s="30">
        <v>0</v>
      </c>
      <c r="F31" s="30">
        <v>0</v>
      </c>
    </row>
    <row r="32" spans="1:6" ht="15" customHeight="1" x14ac:dyDescent="0.25">
      <c r="A32" s="5">
        <v>57</v>
      </c>
      <c r="B32" s="15" t="s">
        <v>82</v>
      </c>
      <c r="C32" s="9" t="s">
        <v>83</v>
      </c>
      <c r="D32" s="5">
        <v>83</v>
      </c>
      <c r="E32" s="87">
        <v>0.01</v>
      </c>
      <c r="F32" s="87">
        <v>0.03</v>
      </c>
    </row>
    <row r="33" spans="1:6" ht="15" customHeight="1" x14ac:dyDescent="0.25">
      <c r="A33" s="3" t="s">
        <v>84</v>
      </c>
      <c r="B33" s="6" t="s">
        <v>628</v>
      </c>
      <c r="C33" s="3" t="s">
        <v>85</v>
      </c>
      <c r="D33" s="4">
        <f>SUM(D34:D66)</f>
        <v>39617</v>
      </c>
      <c r="E33" s="24">
        <f>SUM(E34:E66)</f>
        <v>4.3</v>
      </c>
      <c r="F33" s="24">
        <f>SUM(F34:F66)</f>
        <v>13.45</v>
      </c>
    </row>
    <row r="34" spans="1:6" ht="15" customHeight="1" x14ac:dyDescent="0.25">
      <c r="A34" s="5">
        <v>58</v>
      </c>
      <c r="B34" s="15" t="s">
        <v>86</v>
      </c>
      <c r="C34" s="9" t="s">
        <v>87</v>
      </c>
      <c r="D34" s="5">
        <v>2</v>
      </c>
      <c r="E34" s="87">
        <v>0</v>
      </c>
      <c r="F34" s="87">
        <v>0</v>
      </c>
    </row>
    <row r="35" spans="1:6" ht="15" customHeight="1" x14ac:dyDescent="0.25">
      <c r="A35" s="5">
        <v>60</v>
      </c>
      <c r="B35" s="15" t="s">
        <v>90</v>
      </c>
      <c r="C35" s="9" t="s">
        <v>91</v>
      </c>
      <c r="D35" s="5">
        <v>2</v>
      </c>
      <c r="E35" s="87">
        <v>0</v>
      </c>
      <c r="F35" s="87">
        <v>0</v>
      </c>
    </row>
    <row r="36" spans="1:6" ht="15" customHeight="1" x14ac:dyDescent="0.25">
      <c r="A36" s="5">
        <v>61</v>
      </c>
      <c r="B36" s="15" t="s">
        <v>92</v>
      </c>
      <c r="C36" s="9" t="s">
        <v>93</v>
      </c>
      <c r="D36" s="5">
        <v>30</v>
      </c>
      <c r="E36" s="87">
        <v>0</v>
      </c>
      <c r="F36" s="87">
        <v>0.01</v>
      </c>
    </row>
    <row r="37" spans="1:6" ht="15" customHeight="1" x14ac:dyDescent="0.25">
      <c r="A37" s="5">
        <v>62</v>
      </c>
      <c r="B37" s="15" t="s">
        <v>94</v>
      </c>
      <c r="C37" s="9" t="s">
        <v>95</v>
      </c>
      <c r="D37" s="5">
        <v>29</v>
      </c>
      <c r="E37" s="87">
        <v>0</v>
      </c>
      <c r="F37" s="87">
        <v>0.01</v>
      </c>
    </row>
    <row r="38" spans="1:6" ht="15" customHeight="1" x14ac:dyDescent="0.25">
      <c r="A38" s="5">
        <v>64</v>
      </c>
      <c r="B38" s="15" t="s">
        <v>98</v>
      </c>
      <c r="C38" s="9" t="s">
        <v>99</v>
      </c>
      <c r="D38" s="5">
        <v>2</v>
      </c>
      <c r="E38" s="87">
        <v>0</v>
      </c>
      <c r="F38" s="87">
        <v>0</v>
      </c>
    </row>
    <row r="39" spans="1:6" ht="15" customHeight="1" x14ac:dyDescent="0.25">
      <c r="A39" s="5">
        <v>65</v>
      </c>
      <c r="B39" s="15" t="s">
        <v>100</v>
      </c>
      <c r="C39" s="9" t="s">
        <v>101</v>
      </c>
      <c r="D39" s="5">
        <v>2</v>
      </c>
      <c r="E39" s="87">
        <v>0</v>
      </c>
      <c r="F39" s="87">
        <v>0</v>
      </c>
    </row>
    <row r="40" spans="1:6" ht="15" customHeight="1" x14ac:dyDescent="0.25">
      <c r="A40" s="5">
        <v>67</v>
      </c>
      <c r="B40" s="15" t="s">
        <v>104</v>
      </c>
      <c r="C40" s="9" t="s">
        <v>105</v>
      </c>
      <c r="D40" s="5">
        <v>4</v>
      </c>
      <c r="E40" s="87">
        <v>0</v>
      </c>
      <c r="F40" s="87">
        <v>0</v>
      </c>
    </row>
    <row r="41" spans="1:6" ht="15" customHeight="1" x14ac:dyDescent="0.25">
      <c r="A41" s="5">
        <v>68</v>
      </c>
      <c r="B41" s="15" t="s">
        <v>106</v>
      </c>
      <c r="C41" s="9" t="s">
        <v>107</v>
      </c>
      <c r="D41" s="5">
        <v>1</v>
      </c>
      <c r="E41" s="87">
        <v>0</v>
      </c>
      <c r="F41" s="87">
        <v>0</v>
      </c>
    </row>
    <row r="42" spans="1:6" ht="15" customHeight="1" x14ac:dyDescent="0.25">
      <c r="A42" s="5">
        <v>69</v>
      </c>
      <c r="B42" s="15" t="s">
        <v>108</v>
      </c>
      <c r="C42" s="9" t="s">
        <v>109</v>
      </c>
      <c r="D42" s="5">
        <v>3</v>
      </c>
      <c r="E42" s="87">
        <v>0</v>
      </c>
      <c r="F42" s="87">
        <v>0</v>
      </c>
    </row>
    <row r="43" spans="1:6" ht="15" customHeight="1" x14ac:dyDescent="0.25">
      <c r="A43" s="5">
        <v>70</v>
      </c>
      <c r="B43" s="15" t="s">
        <v>110</v>
      </c>
      <c r="C43" s="9" t="s">
        <v>111</v>
      </c>
      <c r="D43" s="5">
        <v>8</v>
      </c>
      <c r="E43" s="87">
        <v>0</v>
      </c>
      <c r="F43" s="87">
        <v>0</v>
      </c>
    </row>
    <row r="44" spans="1:6" ht="15" customHeight="1" x14ac:dyDescent="0.25">
      <c r="A44" s="5">
        <v>71</v>
      </c>
      <c r="B44" s="15" t="s">
        <v>112</v>
      </c>
      <c r="C44" s="9" t="s">
        <v>113</v>
      </c>
      <c r="D44" s="5">
        <v>5</v>
      </c>
      <c r="E44" s="87">
        <v>0</v>
      </c>
      <c r="F44" s="87">
        <v>0</v>
      </c>
    </row>
    <row r="45" spans="1:6" ht="15" customHeight="1" x14ac:dyDescent="0.25">
      <c r="A45" s="5">
        <v>72</v>
      </c>
      <c r="B45" s="15" t="s">
        <v>114</v>
      </c>
      <c r="C45" s="9" t="s">
        <v>115</v>
      </c>
      <c r="D45" s="5">
        <v>47</v>
      </c>
      <c r="E45" s="87">
        <v>0.01</v>
      </c>
      <c r="F45" s="87">
        <v>0.02</v>
      </c>
    </row>
    <row r="46" spans="1:6" ht="15" customHeight="1" x14ac:dyDescent="0.25">
      <c r="A46" s="5">
        <v>73</v>
      </c>
      <c r="B46" s="15" t="s">
        <v>116</v>
      </c>
      <c r="C46" s="9" t="s">
        <v>117</v>
      </c>
      <c r="D46" s="5">
        <v>5937</v>
      </c>
      <c r="E46" s="87">
        <v>0.65</v>
      </c>
      <c r="F46" s="87">
        <v>2.02</v>
      </c>
    </row>
    <row r="47" spans="1:6" ht="15" customHeight="1" x14ac:dyDescent="0.25">
      <c r="A47" s="5">
        <v>74</v>
      </c>
      <c r="B47" s="15" t="s">
        <v>118</v>
      </c>
      <c r="C47" s="9" t="s">
        <v>119</v>
      </c>
      <c r="D47" s="5">
        <v>2493</v>
      </c>
      <c r="E47" s="87">
        <v>0.27</v>
      </c>
      <c r="F47" s="87">
        <v>0.85</v>
      </c>
    </row>
    <row r="48" spans="1:6" ht="15" customHeight="1" x14ac:dyDescent="0.25">
      <c r="A48" s="5">
        <v>75</v>
      </c>
      <c r="B48" s="15" t="s">
        <v>120</v>
      </c>
      <c r="C48" s="9" t="s">
        <v>121</v>
      </c>
      <c r="D48" s="5">
        <v>2562</v>
      </c>
      <c r="E48" s="87">
        <v>0.28000000000000003</v>
      </c>
      <c r="F48" s="87">
        <v>0.87</v>
      </c>
    </row>
    <row r="49" spans="1:6" ht="15" customHeight="1" x14ac:dyDescent="0.25">
      <c r="A49" s="5">
        <v>76</v>
      </c>
      <c r="B49" s="15" t="s">
        <v>122</v>
      </c>
      <c r="C49" s="9" t="s">
        <v>123</v>
      </c>
      <c r="D49" s="5">
        <v>1410</v>
      </c>
      <c r="E49" s="87">
        <v>0.15</v>
      </c>
      <c r="F49" s="87">
        <v>0.48</v>
      </c>
    </row>
    <row r="50" spans="1:6" ht="15" customHeight="1" x14ac:dyDescent="0.25">
      <c r="A50" s="5">
        <v>79</v>
      </c>
      <c r="B50" s="15" t="s">
        <v>128</v>
      </c>
      <c r="C50" s="9" t="s">
        <v>129</v>
      </c>
      <c r="D50" s="5">
        <v>11</v>
      </c>
      <c r="E50" s="87">
        <v>0</v>
      </c>
      <c r="F50" s="87">
        <v>0</v>
      </c>
    </row>
    <row r="51" spans="1:6" ht="15" customHeight="1" x14ac:dyDescent="0.25">
      <c r="A51" s="5">
        <v>80</v>
      </c>
      <c r="B51" s="15" t="s">
        <v>130</v>
      </c>
      <c r="C51" s="9" t="s">
        <v>131</v>
      </c>
      <c r="D51" s="5">
        <v>11</v>
      </c>
      <c r="E51" s="87">
        <v>0</v>
      </c>
      <c r="F51" s="87">
        <v>0</v>
      </c>
    </row>
    <row r="52" spans="1:6" ht="15" customHeight="1" x14ac:dyDescent="0.25">
      <c r="A52" s="5">
        <v>81</v>
      </c>
      <c r="B52" s="15" t="s">
        <v>132</v>
      </c>
      <c r="C52" s="9" t="s">
        <v>133</v>
      </c>
      <c r="D52" s="5">
        <v>4</v>
      </c>
      <c r="E52" s="87">
        <v>0</v>
      </c>
      <c r="F52" s="87">
        <v>0</v>
      </c>
    </row>
    <row r="53" spans="1:6" ht="15" customHeight="1" x14ac:dyDescent="0.25">
      <c r="A53" s="5">
        <v>82</v>
      </c>
      <c r="B53" s="15" t="s">
        <v>134</v>
      </c>
      <c r="C53" s="9" t="s">
        <v>135</v>
      </c>
      <c r="D53" s="5">
        <v>5</v>
      </c>
      <c r="E53" s="87">
        <v>0</v>
      </c>
      <c r="F53" s="87">
        <v>0</v>
      </c>
    </row>
    <row r="54" spans="1:6" ht="15" customHeight="1" x14ac:dyDescent="0.25">
      <c r="A54" s="5">
        <v>84</v>
      </c>
      <c r="B54" s="15" t="s">
        <v>138</v>
      </c>
      <c r="C54" s="9" t="s">
        <v>139</v>
      </c>
      <c r="D54" s="5">
        <v>70</v>
      </c>
      <c r="E54" s="87">
        <v>0.01</v>
      </c>
      <c r="F54" s="87">
        <v>0.02</v>
      </c>
    </row>
    <row r="55" spans="1:6" ht="15" customHeight="1" x14ac:dyDescent="0.25">
      <c r="A55" s="5">
        <v>85</v>
      </c>
      <c r="B55" s="15" t="s">
        <v>140</v>
      </c>
      <c r="C55" s="9" t="s">
        <v>141</v>
      </c>
      <c r="D55" s="5">
        <v>1</v>
      </c>
      <c r="E55" s="87">
        <v>0</v>
      </c>
      <c r="F55" s="87">
        <v>0</v>
      </c>
    </row>
    <row r="56" spans="1:6" ht="15" customHeight="1" x14ac:dyDescent="0.25">
      <c r="A56" s="5">
        <v>86</v>
      </c>
      <c r="B56" s="15" t="s">
        <v>142</v>
      </c>
      <c r="C56" s="9" t="s">
        <v>143</v>
      </c>
      <c r="D56" s="5">
        <v>9</v>
      </c>
      <c r="E56" s="87">
        <v>0</v>
      </c>
      <c r="F56" s="87">
        <v>0</v>
      </c>
    </row>
    <row r="57" spans="1:6" ht="15" customHeight="1" x14ac:dyDescent="0.25">
      <c r="A57" s="5">
        <v>87</v>
      </c>
      <c r="B57" s="15" t="s">
        <v>144</v>
      </c>
      <c r="C57" s="9" t="s">
        <v>145</v>
      </c>
      <c r="D57" s="5">
        <v>5</v>
      </c>
      <c r="E57" s="87">
        <v>0</v>
      </c>
      <c r="F57" s="87">
        <v>0</v>
      </c>
    </row>
    <row r="58" spans="1:6" ht="15" customHeight="1" x14ac:dyDescent="0.25">
      <c r="A58" s="5">
        <v>88</v>
      </c>
      <c r="B58" s="15" t="s">
        <v>146</v>
      </c>
      <c r="C58" s="9" t="s">
        <v>147</v>
      </c>
      <c r="D58" s="5">
        <v>3</v>
      </c>
      <c r="E58" s="87">
        <v>0</v>
      </c>
      <c r="F58" s="87">
        <v>0</v>
      </c>
    </row>
    <row r="59" spans="1:6" ht="15" customHeight="1" x14ac:dyDescent="0.25">
      <c r="A59" s="5">
        <v>89</v>
      </c>
      <c r="B59" s="15" t="s">
        <v>148</v>
      </c>
      <c r="C59" s="9" t="s">
        <v>149</v>
      </c>
      <c r="D59" s="5">
        <v>101</v>
      </c>
      <c r="E59" s="87">
        <v>0.01</v>
      </c>
      <c r="F59" s="87">
        <v>0.03</v>
      </c>
    </row>
    <row r="60" spans="1:6" ht="15" customHeight="1" x14ac:dyDescent="0.25">
      <c r="A60" s="5">
        <v>90</v>
      </c>
      <c r="B60" s="15" t="s">
        <v>150</v>
      </c>
      <c r="C60" s="9" t="s">
        <v>151</v>
      </c>
      <c r="D60" s="5">
        <v>56</v>
      </c>
      <c r="E60" s="87">
        <v>0.01</v>
      </c>
      <c r="F60" s="87">
        <v>0.02</v>
      </c>
    </row>
    <row r="61" spans="1:6" ht="15" customHeight="1" x14ac:dyDescent="0.25">
      <c r="A61" s="5">
        <v>91</v>
      </c>
      <c r="B61" s="15" t="s">
        <v>152</v>
      </c>
      <c r="C61" s="9" t="s">
        <v>153</v>
      </c>
      <c r="D61" s="5">
        <v>2226</v>
      </c>
      <c r="E61" s="87">
        <v>0.24</v>
      </c>
      <c r="F61" s="87">
        <v>0.76</v>
      </c>
    </row>
    <row r="62" spans="1:6" ht="15" customHeight="1" x14ac:dyDescent="0.25">
      <c r="A62" s="5">
        <v>92</v>
      </c>
      <c r="B62" s="15" t="s">
        <v>154</v>
      </c>
      <c r="C62" s="9" t="s">
        <v>155</v>
      </c>
      <c r="D62" s="5">
        <v>14904</v>
      </c>
      <c r="E62" s="87">
        <v>1.62</v>
      </c>
      <c r="F62" s="87">
        <v>5.07</v>
      </c>
    </row>
    <row r="63" spans="1:6" ht="15" customHeight="1" x14ac:dyDescent="0.25">
      <c r="A63" s="5">
        <v>93</v>
      </c>
      <c r="B63" s="15" t="s">
        <v>156</v>
      </c>
      <c r="C63" s="9" t="s">
        <v>157</v>
      </c>
      <c r="D63" s="5">
        <v>6416</v>
      </c>
      <c r="E63" s="87">
        <v>0.7</v>
      </c>
      <c r="F63" s="87">
        <v>2.1800000000000002</v>
      </c>
    </row>
    <row r="64" spans="1:6" ht="15" customHeight="1" x14ac:dyDescent="0.25">
      <c r="A64" s="5">
        <v>94</v>
      </c>
      <c r="B64" s="15" t="s">
        <v>158</v>
      </c>
      <c r="C64" s="9" t="s">
        <v>159</v>
      </c>
      <c r="D64" s="5">
        <v>23</v>
      </c>
      <c r="E64" s="87">
        <v>0</v>
      </c>
      <c r="F64" s="87">
        <v>0.01</v>
      </c>
    </row>
    <row r="65" spans="1:6" ht="15" customHeight="1" x14ac:dyDescent="0.25">
      <c r="A65" s="5">
        <v>95</v>
      </c>
      <c r="B65" s="15" t="s">
        <v>160</v>
      </c>
      <c r="C65" s="9" t="s">
        <v>161</v>
      </c>
      <c r="D65" s="5">
        <v>12</v>
      </c>
      <c r="E65" s="87">
        <v>0</v>
      </c>
      <c r="F65" s="87">
        <v>0</v>
      </c>
    </row>
    <row r="66" spans="1:6" ht="15" customHeight="1" x14ac:dyDescent="0.25">
      <c r="A66" s="5">
        <v>96</v>
      </c>
      <c r="B66" s="15" t="s">
        <v>162</v>
      </c>
      <c r="C66" s="9" t="s">
        <v>163</v>
      </c>
      <c r="D66" s="5">
        <v>3223</v>
      </c>
      <c r="E66" s="87">
        <v>0.35</v>
      </c>
      <c r="F66" s="87">
        <v>1.1000000000000001</v>
      </c>
    </row>
    <row r="67" spans="1:6" ht="15" customHeight="1" x14ac:dyDescent="0.25">
      <c r="A67" s="3" t="s">
        <v>164</v>
      </c>
      <c r="B67" s="2" t="s">
        <v>629</v>
      </c>
      <c r="C67" s="3" t="s">
        <v>165</v>
      </c>
      <c r="D67" s="4">
        <f>SUM(D68:D71)</f>
        <v>7972</v>
      </c>
      <c r="E67" s="24">
        <f>SUM(E68:E71)</f>
        <v>0.87000000000000011</v>
      </c>
      <c r="F67" s="24">
        <f>SUM(F68:F71)</f>
        <v>2.7199999999999998</v>
      </c>
    </row>
    <row r="68" spans="1:6" ht="15" customHeight="1" x14ac:dyDescent="0.25">
      <c r="A68" s="5">
        <v>97</v>
      </c>
      <c r="B68" s="15" t="s">
        <v>166</v>
      </c>
      <c r="C68" s="9" t="s">
        <v>167</v>
      </c>
      <c r="D68" s="5">
        <v>2957</v>
      </c>
      <c r="E68" s="87">
        <v>0.32</v>
      </c>
      <c r="F68" s="87">
        <v>1.01</v>
      </c>
    </row>
    <row r="69" spans="1:6" ht="15" customHeight="1" x14ac:dyDescent="0.25">
      <c r="A69" s="5">
        <v>98</v>
      </c>
      <c r="B69" s="15" t="s">
        <v>168</v>
      </c>
      <c r="C69" s="9" t="s">
        <v>169</v>
      </c>
      <c r="D69" s="5">
        <v>165</v>
      </c>
      <c r="E69" s="87">
        <v>0.02</v>
      </c>
      <c r="F69" s="87">
        <v>0.06</v>
      </c>
    </row>
    <row r="70" spans="1:6" ht="15" customHeight="1" x14ac:dyDescent="0.25">
      <c r="A70" s="5">
        <v>99</v>
      </c>
      <c r="B70" s="15" t="s">
        <v>170</v>
      </c>
      <c r="C70" s="9" t="s">
        <v>171</v>
      </c>
      <c r="D70" s="5">
        <v>4836</v>
      </c>
      <c r="E70" s="87">
        <v>0.53</v>
      </c>
      <c r="F70" s="87">
        <v>1.65</v>
      </c>
    </row>
    <row r="71" spans="1:6" ht="15" customHeight="1" x14ac:dyDescent="0.25">
      <c r="A71" s="5">
        <v>100</v>
      </c>
      <c r="B71" s="15" t="s">
        <v>172</v>
      </c>
      <c r="C71" s="9" t="s">
        <v>173</v>
      </c>
      <c r="D71" s="5">
        <v>14</v>
      </c>
      <c r="E71" s="87">
        <v>0</v>
      </c>
      <c r="F71" s="87">
        <v>0</v>
      </c>
    </row>
    <row r="72" spans="1:6" ht="15" customHeight="1" x14ac:dyDescent="0.25">
      <c r="A72" s="3" t="s">
        <v>174</v>
      </c>
      <c r="B72" s="6" t="s">
        <v>630</v>
      </c>
      <c r="C72" s="3" t="s">
        <v>175</v>
      </c>
      <c r="D72" s="4">
        <f>SUM(D73:D81)</f>
        <v>5918</v>
      </c>
      <c r="E72" s="24">
        <f>SUM(E73:E81)</f>
        <v>0.63</v>
      </c>
      <c r="F72" s="24">
        <f>SUM(F73:F81)</f>
        <v>2.02</v>
      </c>
    </row>
    <row r="73" spans="1:6" ht="15" customHeight="1" x14ac:dyDescent="0.25">
      <c r="A73" s="5">
        <v>101</v>
      </c>
      <c r="B73" s="15" t="s">
        <v>176</v>
      </c>
      <c r="C73" s="9" t="s">
        <v>177</v>
      </c>
      <c r="D73" s="5">
        <v>37</v>
      </c>
      <c r="E73" s="87">
        <v>0</v>
      </c>
      <c r="F73" s="87">
        <v>0.01</v>
      </c>
    </row>
    <row r="74" spans="1:6" ht="15" customHeight="1" x14ac:dyDescent="0.25">
      <c r="A74" s="5">
        <v>102</v>
      </c>
      <c r="B74" s="15" t="s">
        <v>178</v>
      </c>
      <c r="C74" s="9" t="s">
        <v>179</v>
      </c>
      <c r="D74" s="5">
        <v>38</v>
      </c>
      <c r="E74" s="87">
        <v>0</v>
      </c>
      <c r="F74" s="87">
        <v>0.01</v>
      </c>
    </row>
    <row r="75" spans="1:6" ht="15" customHeight="1" x14ac:dyDescent="0.25">
      <c r="A75" s="5">
        <v>103</v>
      </c>
      <c r="B75" s="15" t="s">
        <v>180</v>
      </c>
      <c r="C75" s="9" t="s">
        <v>181</v>
      </c>
      <c r="D75" s="5">
        <v>666</v>
      </c>
      <c r="E75" s="87">
        <v>7.0000000000000007E-2</v>
      </c>
      <c r="F75" s="87">
        <v>0.23</v>
      </c>
    </row>
    <row r="76" spans="1:6" ht="15" customHeight="1" x14ac:dyDescent="0.25">
      <c r="A76" s="5">
        <v>104</v>
      </c>
      <c r="B76" s="15" t="s">
        <v>182</v>
      </c>
      <c r="C76" s="9" t="s">
        <v>183</v>
      </c>
      <c r="D76" s="5">
        <v>193</v>
      </c>
      <c r="E76" s="87">
        <v>0.02</v>
      </c>
      <c r="F76" s="87">
        <v>7.0000000000000007E-2</v>
      </c>
    </row>
    <row r="77" spans="1:6" ht="15" customHeight="1" x14ac:dyDescent="0.25">
      <c r="A77" s="5">
        <v>105</v>
      </c>
      <c r="B77" s="15" t="s">
        <v>184</v>
      </c>
      <c r="C77" s="9" t="s">
        <v>185</v>
      </c>
      <c r="D77" s="5">
        <v>8</v>
      </c>
      <c r="E77" s="87">
        <v>0</v>
      </c>
      <c r="F77" s="87">
        <v>0</v>
      </c>
    </row>
    <row r="78" spans="1:6" ht="15" customHeight="1" x14ac:dyDescent="0.25">
      <c r="A78" s="5">
        <v>107</v>
      </c>
      <c r="B78" s="15" t="s">
        <v>188</v>
      </c>
      <c r="C78" s="9" t="s">
        <v>189</v>
      </c>
      <c r="D78" s="5">
        <v>47</v>
      </c>
      <c r="E78" s="87">
        <v>0.01</v>
      </c>
      <c r="F78" s="87">
        <v>0.02</v>
      </c>
    </row>
    <row r="79" spans="1:6" ht="15" customHeight="1" x14ac:dyDescent="0.25">
      <c r="A79" s="5">
        <v>109</v>
      </c>
      <c r="B79" s="15" t="s">
        <v>192</v>
      </c>
      <c r="C79" s="9" t="s">
        <v>193</v>
      </c>
      <c r="D79" s="5">
        <v>288</v>
      </c>
      <c r="E79" s="87">
        <v>0.03</v>
      </c>
      <c r="F79" s="87">
        <v>0.1</v>
      </c>
    </row>
    <row r="80" spans="1:6" ht="15" customHeight="1" x14ac:dyDescent="0.25">
      <c r="A80" s="5">
        <v>110</v>
      </c>
      <c r="B80" s="15" t="s">
        <v>194</v>
      </c>
      <c r="C80" s="9" t="s">
        <v>195</v>
      </c>
      <c r="D80" s="5">
        <v>3</v>
      </c>
      <c r="E80" s="87">
        <v>0</v>
      </c>
      <c r="F80" s="87">
        <v>0</v>
      </c>
    </row>
    <row r="81" spans="1:6" ht="15" customHeight="1" x14ac:dyDescent="0.25">
      <c r="A81" s="5">
        <v>111</v>
      </c>
      <c r="B81" s="15" t="s">
        <v>196</v>
      </c>
      <c r="C81" s="9" t="s">
        <v>197</v>
      </c>
      <c r="D81" s="5">
        <v>4638</v>
      </c>
      <c r="E81" s="87">
        <v>0.5</v>
      </c>
      <c r="F81" s="87">
        <v>1.58</v>
      </c>
    </row>
    <row r="82" spans="1:6" ht="15" customHeight="1" x14ac:dyDescent="0.25">
      <c r="A82" s="3" t="s">
        <v>198</v>
      </c>
      <c r="B82" s="6" t="s">
        <v>631</v>
      </c>
      <c r="C82" s="3" t="s">
        <v>199</v>
      </c>
      <c r="D82" s="4">
        <f>SUM(D83:D89)</f>
        <v>56</v>
      </c>
      <c r="E82" s="24">
        <f>SUM(E83:E89)</f>
        <v>0</v>
      </c>
      <c r="F82" s="24">
        <f>SUM(F83:F89)</f>
        <v>0.01</v>
      </c>
    </row>
    <row r="83" spans="1:6" ht="15" customHeight="1" x14ac:dyDescent="0.25">
      <c r="A83" s="5">
        <v>112</v>
      </c>
      <c r="B83" s="15" t="s">
        <v>200</v>
      </c>
      <c r="C83" s="9" t="s">
        <v>201</v>
      </c>
      <c r="D83" s="5">
        <v>2</v>
      </c>
      <c r="E83" s="87">
        <v>0</v>
      </c>
      <c r="F83" s="87">
        <v>0</v>
      </c>
    </row>
    <row r="84" spans="1:6" ht="15" customHeight="1" x14ac:dyDescent="0.25">
      <c r="A84" s="5">
        <v>114</v>
      </c>
      <c r="B84" s="15" t="s">
        <v>204</v>
      </c>
      <c r="C84" s="9" t="s">
        <v>205</v>
      </c>
      <c r="D84" s="5">
        <v>6</v>
      </c>
      <c r="E84" s="87">
        <v>0</v>
      </c>
      <c r="F84" s="87">
        <v>0</v>
      </c>
    </row>
    <row r="85" spans="1:6" ht="15" customHeight="1" x14ac:dyDescent="0.25">
      <c r="A85" s="5">
        <v>115</v>
      </c>
      <c r="B85" s="15" t="s">
        <v>206</v>
      </c>
      <c r="C85" s="9" t="s">
        <v>207</v>
      </c>
      <c r="D85" s="5">
        <v>8</v>
      </c>
      <c r="E85" s="87">
        <v>0</v>
      </c>
      <c r="F85" s="87">
        <v>0</v>
      </c>
    </row>
    <row r="86" spans="1:6" ht="15" customHeight="1" x14ac:dyDescent="0.25">
      <c r="A86" s="5">
        <v>116</v>
      </c>
      <c r="B86" s="15" t="s">
        <v>208</v>
      </c>
      <c r="C86" s="9" t="s">
        <v>209</v>
      </c>
      <c r="D86" s="5">
        <v>11</v>
      </c>
      <c r="E86" s="87">
        <v>0</v>
      </c>
      <c r="F86" s="87">
        <v>0</v>
      </c>
    </row>
    <row r="87" spans="1:6" ht="15" customHeight="1" x14ac:dyDescent="0.25">
      <c r="A87" s="5">
        <v>117</v>
      </c>
      <c r="B87" s="15" t="s">
        <v>210</v>
      </c>
      <c r="C87" s="9" t="s">
        <v>211</v>
      </c>
      <c r="D87" s="5">
        <v>26</v>
      </c>
      <c r="E87" s="87">
        <v>0</v>
      </c>
      <c r="F87" s="87">
        <v>0.01</v>
      </c>
    </row>
    <row r="88" spans="1:6" ht="15" customHeight="1" x14ac:dyDescent="0.25">
      <c r="A88" s="5">
        <v>118</v>
      </c>
      <c r="B88" s="15" t="s">
        <v>212</v>
      </c>
      <c r="C88" s="9" t="s">
        <v>213</v>
      </c>
      <c r="D88" s="5">
        <v>1</v>
      </c>
      <c r="E88" s="87">
        <v>0</v>
      </c>
      <c r="F88" s="87">
        <v>0</v>
      </c>
    </row>
    <row r="89" spans="1:6" ht="15" customHeight="1" x14ac:dyDescent="0.25">
      <c r="A89" s="5">
        <v>119</v>
      </c>
      <c r="B89" s="15" t="s">
        <v>214</v>
      </c>
      <c r="C89" s="9" t="s">
        <v>215</v>
      </c>
      <c r="D89" s="5">
        <v>2</v>
      </c>
      <c r="E89" s="87">
        <v>0</v>
      </c>
      <c r="F89" s="87">
        <v>0</v>
      </c>
    </row>
    <row r="90" spans="1:6" ht="15" customHeight="1" x14ac:dyDescent="0.25">
      <c r="A90" s="3" t="s">
        <v>216</v>
      </c>
      <c r="B90" s="6" t="s">
        <v>632</v>
      </c>
      <c r="C90" s="3" t="s">
        <v>217</v>
      </c>
      <c r="D90" s="4">
        <f>SUM(D91:D97)</f>
        <v>60</v>
      </c>
      <c r="E90" s="24">
        <f>SUM(E92:E97)</f>
        <v>0</v>
      </c>
      <c r="F90" s="24">
        <f>SUM(F92:F97)</f>
        <v>0.01</v>
      </c>
    </row>
    <row r="91" spans="1:6" ht="15" customHeight="1" x14ac:dyDescent="0.25">
      <c r="A91" s="38">
        <v>121</v>
      </c>
      <c r="B91" s="59" t="s">
        <v>220</v>
      </c>
      <c r="C91" s="59" t="s">
        <v>221</v>
      </c>
      <c r="D91" s="71">
        <v>1</v>
      </c>
      <c r="E91" s="88">
        <v>0</v>
      </c>
      <c r="F91" s="88">
        <v>0</v>
      </c>
    </row>
    <row r="92" spans="1:6" ht="15" customHeight="1" x14ac:dyDescent="0.25">
      <c r="A92" s="5">
        <v>123</v>
      </c>
      <c r="B92" s="15" t="s">
        <v>224</v>
      </c>
      <c r="C92" s="9" t="s">
        <v>225</v>
      </c>
      <c r="D92" s="5">
        <v>9</v>
      </c>
      <c r="E92" s="87">
        <v>0</v>
      </c>
      <c r="F92" s="87">
        <v>0</v>
      </c>
    </row>
    <row r="93" spans="1:6" ht="15" customHeight="1" x14ac:dyDescent="0.25">
      <c r="A93" s="5">
        <v>124</v>
      </c>
      <c r="B93" s="15" t="s">
        <v>226</v>
      </c>
      <c r="C93" s="9" t="s">
        <v>227</v>
      </c>
      <c r="D93" s="5">
        <v>27</v>
      </c>
      <c r="E93" s="87">
        <v>0</v>
      </c>
      <c r="F93" s="87">
        <v>0.01</v>
      </c>
    </row>
    <row r="94" spans="1:6" ht="15" customHeight="1" x14ac:dyDescent="0.25">
      <c r="A94" s="5">
        <v>125</v>
      </c>
      <c r="B94" s="15" t="s">
        <v>228</v>
      </c>
      <c r="C94" s="9" t="s">
        <v>229</v>
      </c>
      <c r="D94" s="5">
        <v>10</v>
      </c>
      <c r="E94" s="87">
        <v>0</v>
      </c>
      <c r="F94" s="87">
        <v>0</v>
      </c>
    </row>
    <row r="95" spans="1:6" ht="15" customHeight="1" x14ac:dyDescent="0.25">
      <c r="A95" s="5">
        <v>127</v>
      </c>
      <c r="B95" s="15" t="s">
        <v>232</v>
      </c>
      <c r="C95" s="9" t="s">
        <v>233</v>
      </c>
      <c r="D95" s="5">
        <v>1</v>
      </c>
      <c r="E95" s="87">
        <v>0</v>
      </c>
      <c r="F95" s="87">
        <v>0</v>
      </c>
    </row>
    <row r="96" spans="1:6" ht="15" customHeight="1" x14ac:dyDescent="0.25">
      <c r="A96" s="5">
        <v>128</v>
      </c>
      <c r="B96" s="15" t="s">
        <v>234</v>
      </c>
      <c r="C96" s="9" t="s">
        <v>235</v>
      </c>
      <c r="D96" s="5">
        <v>2</v>
      </c>
      <c r="E96" s="87">
        <v>0</v>
      </c>
      <c r="F96" s="87">
        <v>0</v>
      </c>
    </row>
    <row r="97" spans="1:6" ht="15" customHeight="1" x14ac:dyDescent="0.25">
      <c r="A97" s="5">
        <v>129</v>
      </c>
      <c r="B97" s="15" t="s">
        <v>236</v>
      </c>
      <c r="C97" s="16" t="s">
        <v>237</v>
      </c>
      <c r="D97" s="5">
        <v>10</v>
      </c>
      <c r="E97" s="87">
        <v>0</v>
      </c>
      <c r="F97" s="87">
        <v>0</v>
      </c>
    </row>
    <row r="98" spans="1:6" ht="15" customHeight="1" x14ac:dyDescent="0.25">
      <c r="A98" s="3" t="s">
        <v>240</v>
      </c>
      <c r="B98" s="6" t="s">
        <v>633</v>
      </c>
      <c r="C98" s="3" t="s">
        <v>241</v>
      </c>
      <c r="D98" s="4">
        <f>SUM(D99:D101)</f>
        <v>4</v>
      </c>
      <c r="E98" s="24">
        <f>SUM(E99:E101)</f>
        <v>0</v>
      </c>
      <c r="F98" s="24">
        <f>SUM(F99:F101)</f>
        <v>0</v>
      </c>
    </row>
    <row r="99" spans="1:6" ht="15" customHeight="1" x14ac:dyDescent="0.25">
      <c r="A99" s="5">
        <v>131</v>
      </c>
      <c r="B99" s="15" t="s">
        <v>242</v>
      </c>
      <c r="C99" s="9" t="s">
        <v>243</v>
      </c>
      <c r="D99" s="5">
        <v>2</v>
      </c>
      <c r="E99" s="87">
        <v>0</v>
      </c>
      <c r="F99" s="87">
        <v>0</v>
      </c>
    </row>
    <row r="100" spans="1:6" ht="15" customHeight="1" x14ac:dyDescent="0.25">
      <c r="A100" s="5">
        <v>137</v>
      </c>
      <c r="B100" s="15" t="s">
        <v>254</v>
      </c>
      <c r="C100" s="9" t="s">
        <v>255</v>
      </c>
      <c r="D100" s="5">
        <v>1</v>
      </c>
      <c r="E100" s="87">
        <v>0</v>
      </c>
      <c r="F100" s="87">
        <v>0</v>
      </c>
    </row>
    <row r="101" spans="1:6" ht="15" customHeight="1" x14ac:dyDescent="0.25">
      <c r="A101" s="5">
        <v>139</v>
      </c>
      <c r="B101" s="15" t="s">
        <v>258</v>
      </c>
      <c r="C101" s="16" t="s">
        <v>259</v>
      </c>
      <c r="D101" s="5">
        <v>1</v>
      </c>
      <c r="E101" s="87">
        <v>0</v>
      </c>
      <c r="F101" s="87">
        <v>0</v>
      </c>
    </row>
    <row r="102" spans="1:6" ht="15" customHeight="1" x14ac:dyDescent="0.25">
      <c r="A102" s="3" t="s">
        <v>264</v>
      </c>
      <c r="B102" s="6" t="s">
        <v>634</v>
      </c>
      <c r="C102" s="3" t="s">
        <v>265</v>
      </c>
      <c r="D102" s="4">
        <f>SUM(D103:D104)</f>
        <v>4</v>
      </c>
      <c r="E102" s="24">
        <f>SUM(E103:E104)</f>
        <v>0</v>
      </c>
      <c r="F102" s="24">
        <f>SUM(F103:F104)</f>
        <v>0</v>
      </c>
    </row>
    <row r="103" spans="1:6" ht="15" customHeight="1" x14ac:dyDescent="0.25">
      <c r="A103" s="5">
        <v>140</v>
      </c>
      <c r="B103" s="15" t="s">
        <v>260</v>
      </c>
      <c r="C103" s="9" t="s">
        <v>261</v>
      </c>
      <c r="D103" s="5">
        <v>1</v>
      </c>
      <c r="E103" s="87">
        <v>0</v>
      </c>
      <c r="F103" s="87">
        <v>0</v>
      </c>
    </row>
    <row r="104" spans="1:6" ht="15" customHeight="1" x14ac:dyDescent="0.25">
      <c r="A104" s="5">
        <v>142</v>
      </c>
      <c r="B104" s="15" t="s">
        <v>266</v>
      </c>
      <c r="C104" s="9" t="s">
        <v>267</v>
      </c>
      <c r="D104" s="5">
        <v>3</v>
      </c>
      <c r="E104" s="87">
        <v>0</v>
      </c>
      <c r="F104" s="87">
        <v>0</v>
      </c>
    </row>
    <row r="105" spans="1:6" ht="15" customHeight="1" x14ac:dyDescent="0.25">
      <c r="A105" s="3" t="s">
        <v>274</v>
      </c>
      <c r="B105" s="6" t="s">
        <v>635</v>
      </c>
      <c r="C105" s="3" t="s">
        <v>275</v>
      </c>
      <c r="D105" s="4">
        <f>SUM(D106:D121)</f>
        <v>523</v>
      </c>
      <c r="E105" s="24">
        <f>SUM(E106:E121)</f>
        <v>0.05</v>
      </c>
      <c r="F105" s="24">
        <f>SUM(F106:F121)</f>
        <v>0.17</v>
      </c>
    </row>
    <row r="106" spans="1:6" ht="15" customHeight="1" x14ac:dyDescent="0.25">
      <c r="A106" s="5">
        <v>144</v>
      </c>
      <c r="B106" s="15" t="s">
        <v>270</v>
      </c>
      <c r="C106" s="9" t="s">
        <v>271</v>
      </c>
      <c r="D106" s="5">
        <v>4</v>
      </c>
      <c r="E106" s="87">
        <v>0</v>
      </c>
      <c r="F106" s="87">
        <v>0</v>
      </c>
    </row>
    <row r="107" spans="1:6" ht="15" customHeight="1" x14ac:dyDescent="0.25">
      <c r="A107" s="5">
        <v>145</v>
      </c>
      <c r="B107" s="15" t="s">
        <v>272</v>
      </c>
      <c r="C107" s="9" t="s">
        <v>273</v>
      </c>
      <c r="D107" s="5">
        <v>197</v>
      </c>
      <c r="E107" s="87">
        <v>0.02</v>
      </c>
      <c r="F107" s="87">
        <v>7.0000000000000007E-2</v>
      </c>
    </row>
    <row r="108" spans="1:6" ht="15" customHeight="1" x14ac:dyDescent="0.25">
      <c r="A108" s="5">
        <v>146</v>
      </c>
      <c r="B108" s="15" t="s">
        <v>276</v>
      </c>
      <c r="C108" s="9" t="s">
        <v>277</v>
      </c>
      <c r="D108" s="5">
        <v>1</v>
      </c>
      <c r="E108" s="87">
        <v>0</v>
      </c>
      <c r="F108" s="87">
        <v>0</v>
      </c>
    </row>
    <row r="109" spans="1:6" ht="15" customHeight="1" x14ac:dyDescent="0.25">
      <c r="A109" s="5">
        <v>148</v>
      </c>
      <c r="B109" s="15" t="s">
        <v>280</v>
      </c>
      <c r="C109" s="9" t="s">
        <v>281</v>
      </c>
      <c r="D109" s="5">
        <v>4</v>
      </c>
      <c r="E109" s="87">
        <v>0</v>
      </c>
      <c r="F109" s="87">
        <v>0</v>
      </c>
    </row>
    <row r="110" spans="1:6" ht="15" customHeight="1" x14ac:dyDescent="0.25">
      <c r="A110" s="5">
        <v>150</v>
      </c>
      <c r="B110" s="15" t="s">
        <v>284</v>
      </c>
      <c r="C110" s="9" t="s">
        <v>285</v>
      </c>
      <c r="D110" s="5">
        <v>36</v>
      </c>
      <c r="E110" s="87">
        <v>0</v>
      </c>
      <c r="F110" s="87">
        <v>0.01</v>
      </c>
    </row>
    <row r="111" spans="1:6" ht="15" customHeight="1" x14ac:dyDescent="0.25">
      <c r="A111" s="5">
        <v>151</v>
      </c>
      <c r="B111" s="15" t="s">
        <v>286</v>
      </c>
      <c r="C111" s="9" t="s">
        <v>287</v>
      </c>
      <c r="D111" s="5">
        <v>2</v>
      </c>
      <c r="E111" s="87">
        <v>0</v>
      </c>
      <c r="F111" s="87">
        <v>0</v>
      </c>
    </row>
    <row r="112" spans="1:6" ht="15" customHeight="1" x14ac:dyDescent="0.25">
      <c r="A112" s="5">
        <v>152</v>
      </c>
      <c r="B112" s="15" t="s">
        <v>288</v>
      </c>
      <c r="C112" s="9" t="s">
        <v>289</v>
      </c>
      <c r="D112" s="5">
        <v>3</v>
      </c>
      <c r="E112" s="87">
        <v>0</v>
      </c>
      <c r="F112" s="87">
        <v>0</v>
      </c>
    </row>
    <row r="113" spans="1:6" ht="15" customHeight="1" x14ac:dyDescent="0.25">
      <c r="A113" s="5">
        <v>154</v>
      </c>
      <c r="B113" s="15" t="s">
        <v>292</v>
      </c>
      <c r="C113" s="9" t="s">
        <v>293</v>
      </c>
      <c r="D113" s="5">
        <v>1</v>
      </c>
      <c r="E113" s="87">
        <v>0</v>
      </c>
      <c r="F113" s="87">
        <v>0</v>
      </c>
    </row>
    <row r="114" spans="1:6" ht="15" customHeight="1" x14ac:dyDescent="0.25">
      <c r="A114" s="5">
        <v>156</v>
      </c>
      <c r="B114" s="15" t="s">
        <v>296</v>
      </c>
      <c r="C114" s="9" t="s">
        <v>297</v>
      </c>
      <c r="D114" s="5">
        <v>7</v>
      </c>
      <c r="E114" s="87">
        <v>0</v>
      </c>
      <c r="F114" s="87">
        <v>0</v>
      </c>
    </row>
    <row r="115" spans="1:6" ht="15" customHeight="1" x14ac:dyDescent="0.25">
      <c r="A115" s="5">
        <v>158</v>
      </c>
      <c r="B115" s="15" t="s">
        <v>300</v>
      </c>
      <c r="C115" s="9" t="s">
        <v>301</v>
      </c>
      <c r="D115" s="5">
        <v>1</v>
      </c>
      <c r="E115" s="87">
        <v>0</v>
      </c>
      <c r="F115" s="87">
        <v>0</v>
      </c>
    </row>
    <row r="116" spans="1:6" ht="15" customHeight="1" x14ac:dyDescent="0.25">
      <c r="A116" s="5">
        <v>159</v>
      </c>
      <c r="B116" s="15" t="s">
        <v>302</v>
      </c>
      <c r="C116" s="9" t="s">
        <v>303</v>
      </c>
      <c r="D116" s="5">
        <v>1</v>
      </c>
      <c r="E116" s="87">
        <v>0</v>
      </c>
      <c r="F116" s="87">
        <v>0</v>
      </c>
    </row>
    <row r="117" spans="1:6" ht="15" customHeight="1" x14ac:dyDescent="0.25">
      <c r="A117" s="5">
        <v>160</v>
      </c>
      <c r="B117" s="15" t="s">
        <v>304</v>
      </c>
      <c r="C117" s="9" t="s">
        <v>305</v>
      </c>
      <c r="D117" s="5">
        <v>3</v>
      </c>
      <c r="E117" s="87">
        <v>0</v>
      </c>
      <c r="F117" s="87">
        <v>0</v>
      </c>
    </row>
    <row r="118" spans="1:6" ht="15" customHeight="1" x14ac:dyDescent="0.25">
      <c r="A118" s="5">
        <v>161</v>
      </c>
      <c r="B118" s="15" t="s">
        <v>306</v>
      </c>
      <c r="C118" s="9" t="s">
        <v>307</v>
      </c>
      <c r="D118" s="5">
        <v>73</v>
      </c>
      <c r="E118" s="87">
        <v>0.01</v>
      </c>
      <c r="F118" s="87">
        <v>0.02</v>
      </c>
    </row>
    <row r="119" spans="1:6" ht="15" customHeight="1" x14ac:dyDescent="0.25">
      <c r="A119" s="5">
        <v>162</v>
      </c>
      <c r="B119" s="15" t="s">
        <v>308</v>
      </c>
      <c r="C119" s="9" t="s">
        <v>309</v>
      </c>
      <c r="D119" s="5">
        <v>91</v>
      </c>
      <c r="E119" s="87">
        <v>0.01</v>
      </c>
      <c r="F119" s="87">
        <v>0.03</v>
      </c>
    </row>
    <row r="120" spans="1:6" ht="15" customHeight="1" x14ac:dyDescent="0.25">
      <c r="A120" s="5">
        <v>163</v>
      </c>
      <c r="B120" s="15" t="s">
        <v>310</v>
      </c>
      <c r="C120" s="9" t="s">
        <v>311</v>
      </c>
      <c r="D120" s="5">
        <v>74</v>
      </c>
      <c r="E120" s="87">
        <v>0.01</v>
      </c>
      <c r="F120" s="87">
        <v>0.03</v>
      </c>
    </row>
    <row r="121" spans="1:6" ht="15" customHeight="1" x14ac:dyDescent="0.25">
      <c r="A121" s="5">
        <v>164</v>
      </c>
      <c r="B121" s="15" t="s">
        <v>312</v>
      </c>
      <c r="C121" s="9" t="s">
        <v>313</v>
      </c>
      <c r="D121" s="5">
        <v>25</v>
      </c>
      <c r="E121" s="87">
        <v>0</v>
      </c>
      <c r="F121" s="87">
        <v>0.01</v>
      </c>
    </row>
    <row r="122" spans="1:6" ht="15" customHeight="1" x14ac:dyDescent="0.25">
      <c r="A122" s="3" t="s">
        <v>322</v>
      </c>
      <c r="B122" s="6" t="s">
        <v>323</v>
      </c>
      <c r="C122" s="3" t="s">
        <v>324</v>
      </c>
      <c r="D122" s="4">
        <f>SUM(D123:D130)</f>
        <v>51</v>
      </c>
      <c r="E122" s="24">
        <f>SUM(E123:E130)</f>
        <v>0</v>
      </c>
      <c r="F122" s="24">
        <f>SUM(F123:F130)</f>
        <v>0.01</v>
      </c>
    </row>
    <row r="123" spans="1:6" ht="15" customHeight="1" x14ac:dyDescent="0.25">
      <c r="A123" s="5">
        <v>165</v>
      </c>
      <c r="B123" s="15" t="s">
        <v>314</v>
      </c>
      <c r="C123" s="9" t="s">
        <v>315</v>
      </c>
      <c r="D123" s="5">
        <v>31</v>
      </c>
      <c r="E123" s="87">
        <v>0</v>
      </c>
      <c r="F123" s="87">
        <v>0.01</v>
      </c>
    </row>
    <row r="124" spans="1:6" ht="15" customHeight="1" x14ac:dyDescent="0.25">
      <c r="A124" s="5">
        <v>166</v>
      </c>
      <c r="B124" s="15" t="s">
        <v>316</v>
      </c>
      <c r="C124" s="9" t="s">
        <v>317</v>
      </c>
      <c r="D124" s="5">
        <v>3</v>
      </c>
      <c r="E124" s="87">
        <v>0</v>
      </c>
      <c r="F124" s="87">
        <v>0</v>
      </c>
    </row>
    <row r="125" spans="1:6" ht="15" customHeight="1" x14ac:dyDescent="0.25">
      <c r="A125" s="5">
        <v>167</v>
      </c>
      <c r="B125" s="15" t="s">
        <v>318</v>
      </c>
      <c r="C125" s="9" t="s">
        <v>319</v>
      </c>
      <c r="D125" s="5">
        <v>7</v>
      </c>
      <c r="E125" s="87">
        <v>0</v>
      </c>
      <c r="F125" s="87">
        <v>0</v>
      </c>
    </row>
    <row r="126" spans="1:6" ht="15" customHeight="1" x14ac:dyDescent="0.25">
      <c r="A126" s="5">
        <v>169</v>
      </c>
      <c r="B126" s="15" t="s">
        <v>325</v>
      </c>
      <c r="C126" s="9" t="s">
        <v>326</v>
      </c>
      <c r="D126" s="5">
        <v>1</v>
      </c>
      <c r="E126" s="87">
        <v>0</v>
      </c>
      <c r="F126" s="87">
        <v>0</v>
      </c>
    </row>
    <row r="127" spans="1:6" ht="15" customHeight="1" x14ac:dyDescent="0.25">
      <c r="A127" s="5">
        <v>170</v>
      </c>
      <c r="B127" s="15" t="s">
        <v>327</v>
      </c>
      <c r="C127" s="9" t="s">
        <v>328</v>
      </c>
      <c r="D127" s="5">
        <v>5</v>
      </c>
      <c r="E127" s="87">
        <v>0</v>
      </c>
      <c r="F127" s="87">
        <v>0</v>
      </c>
    </row>
    <row r="128" spans="1:6" ht="15" customHeight="1" x14ac:dyDescent="0.25">
      <c r="A128" s="5">
        <v>172</v>
      </c>
      <c r="B128" s="15" t="s">
        <v>331</v>
      </c>
      <c r="C128" s="9" t="s">
        <v>332</v>
      </c>
      <c r="D128" s="5">
        <v>2</v>
      </c>
      <c r="E128" s="87">
        <v>0</v>
      </c>
      <c r="F128" s="87">
        <v>0</v>
      </c>
    </row>
    <row r="129" spans="1:6" ht="15" customHeight="1" x14ac:dyDescent="0.25">
      <c r="A129" s="5">
        <v>175</v>
      </c>
      <c r="B129" s="15" t="s">
        <v>337</v>
      </c>
      <c r="C129" s="9" t="s">
        <v>338</v>
      </c>
      <c r="D129" s="5">
        <v>1</v>
      </c>
      <c r="E129" s="87">
        <v>0</v>
      </c>
      <c r="F129" s="87">
        <v>0</v>
      </c>
    </row>
    <row r="130" spans="1:6" ht="15" customHeight="1" x14ac:dyDescent="0.25">
      <c r="A130" s="5">
        <v>179</v>
      </c>
      <c r="B130" s="15" t="s">
        <v>345</v>
      </c>
      <c r="C130" s="9" t="s">
        <v>346</v>
      </c>
      <c r="D130" s="5">
        <v>1</v>
      </c>
      <c r="E130" s="87">
        <v>0</v>
      </c>
      <c r="F130" s="87">
        <v>0</v>
      </c>
    </row>
    <row r="131" spans="1:6" ht="15" customHeight="1" x14ac:dyDescent="0.25">
      <c r="A131" s="3" t="s">
        <v>357</v>
      </c>
      <c r="B131" s="6" t="s">
        <v>358</v>
      </c>
      <c r="C131" s="3" t="s">
        <v>359</v>
      </c>
      <c r="D131" s="4">
        <f>SUM(D132:D145)</f>
        <v>146</v>
      </c>
      <c r="E131" s="24">
        <f>SUM(E132:E145)</f>
        <v>0</v>
      </c>
      <c r="F131" s="24">
        <f>SUM(F132:F145)</f>
        <v>0.03</v>
      </c>
    </row>
    <row r="132" spans="1:6" ht="15" customHeight="1" x14ac:dyDescent="0.25">
      <c r="A132" s="5">
        <v>181</v>
      </c>
      <c r="B132" s="15" t="s">
        <v>349</v>
      </c>
      <c r="C132" s="9" t="s">
        <v>350</v>
      </c>
      <c r="D132" s="5">
        <v>2</v>
      </c>
      <c r="E132" s="87">
        <v>0</v>
      </c>
      <c r="F132" s="87">
        <v>0</v>
      </c>
    </row>
    <row r="133" spans="1:6" ht="15" customHeight="1" x14ac:dyDescent="0.25">
      <c r="A133" s="5">
        <v>183</v>
      </c>
      <c r="B133" s="15" t="s">
        <v>353</v>
      </c>
      <c r="C133" s="9" t="s">
        <v>354</v>
      </c>
      <c r="D133" s="5">
        <v>1</v>
      </c>
      <c r="E133" s="87">
        <v>0</v>
      </c>
      <c r="F133" s="87">
        <v>0</v>
      </c>
    </row>
    <row r="134" spans="1:6" ht="15" customHeight="1" x14ac:dyDescent="0.25">
      <c r="A134" s="5">
        <v>184</v>
      </c>
      <c r="B134" s="15" t="s">
        <v>355</v>
      </c>
      <c r="C134" s="9" t="s">
        <v>356</v>
      </c>
      <c r="D134" s="5">
        <v>3</v>
      </c>
      <c r="E134" s="87">
        <v>0</v>
      </c>
      <c r="F134" s="87">
        <v>0</v>
      </c>
    </row>
    <row r="135" spans="1:6" ht="15" customHeight="1" x14ac:dyDescent="0.25">
      <c r="A135" s="5">
        <v>185</v>
      </c>
      <c r="B135" s="15" t="s">
        <v>360</v>
      </c>
      <c r="C135" s="9" t="s">
        <v>361</v>
      </c>
      <c r="D135" s="5">
        <v>37</v>
      </c>
      <c r="E135" s="87">
        <v>0</v>
      </c>
      <c r="F135" s="87">
        <v>0.01</v>
      </c>
    </row>
    <row r="136" spans="1:6" ht="15" customHeight="1" x14ac:dyDescent="0.25">
      <c r="A136" s="5">
        <v>186</v>
      </c>
      <c r="B136" s="15" t="s">
        <v>362</v>
      </c>
      <c r="C136" s="9" t="s">
        <v>363</v>
      </c>
      <c r="D136" s="5">
        <v>1</v>
      </c>
      <c r="E136" s="87">
        <v>0</v>
      </c>
      <c r="F136" s="87">
        <v>0</v>
      </c>
    </row>
    <row r="137" spans="1:6" ht="15" customHeight="1" x14ac:dyDescent="0.25">
      <c r="A137" s="5">
        <v>187</v>
      </c>
      <c r="B137" s="15" t="s">
        <v>364</v>
      </c>
      <c r="C137" s="9" t="s">
        <v>365</v>
      </c>
      <c r="D137" s="5">
        <v>27</v>
      </c>
      <c r="E137" s="87">
        <v>0</v>
      </c>
      <c r="F137" s="87">
        <v>0.01</v>
      </c>
    </row>
    <row r="138" spans="1:6" ht="15" customHeight="1" x14ac:dyDescent="0.25">
      <c r="A138" s="5">
        <v>188</v>
      </c>
      <c r="B138" s="15" t="s">
        <v>366</v>
      </c>
      <c r="C138" s="9" t="s">
        <v>367</v>
      </c>
      <c r="D138" s="5">
        <v>9</v>
      </c>
      <c r="E138" s="87">
        <v>0</v>
      </c>
      <c r="F138" s="87">
        <v>0</v>
      </c>
    </row>
    <row r="139" spans="1:6" ht="15" customHeight="1" x14ac:dyDescent="0.25">
      <c r="A139" s="5">
        <v>189</v>
      </c>
      <c r="B139" s="15" t="s">
        <v>368</v>
      </c>
      <c r="C139" s="9" t="s">
        <v>369</v>
      </c>
      <c r="D139" s="5">
        <v>5</v>
      </c>
      <c r="E139" s="87">
        <v>0</v>
      </c>
      <c r="F139" s="87">
        <v>0</v>
      </c>
    </row>
    <row r="140" spans="1:6" ht="15" customHeight="1" x14ac:dyDescent="0.25">
      <c r="A140" s="5">
        <v>190</v>
      </c>
      <c r="B140" s="15" t="s">
        <v>370</v>
      </c>
      <c r="C140" s="9" t="s">
        <v>371</v>
      </c>
      <c r="D140" s="5">
        <v>1</v>
      </c>
      <c r="E140" s="87">
        <v>0</v>
      </c>
      <c r="F140" s="87">
        <v>0</v>
      </c>
    </row>
    <row r="141" spans="1:6" ht="15" customHeight="1" x14ac:dyDescent="0.25">
      <c r="A141" s="5">
        <v>192</v>
      </c>
      <c r="B141" s="15" t="s">
        <v>374</v>
      </c>
      <c r="C141" s="9" t="s">
        <v>375</v>
      </c>
      <c r="D141" s="5">
        <v>42</v>
      </c>
      <c r="E141" s="87">
        <v>0</v>
      </c>
      <c r="F141" s="87">
        <v>0.01</v>
      </c>
    </row>
    <row r="142" spans="1:6" ht="15" customHeight="1" x14ac:dyDescent="0.25">
      <c r="A142" s="5">
        <v>194</v>
      </c>
      <c r="B142" s="15" t="s">
        <v>378</v>
      </c>
      <c r="C142" s="9" t="s">
        <v>379</v>
      </c>
      <c r="D142" s="5">
        <v>3</v>
      </c>
      <c r="E142" s="87">
        <v>0</v>
      </c>
      <c r="F142" s="87">
        <v>0</v>
      </c>
    </row>
    <row r="143" spans="1:6" ht="15" customHeight="1" x14ac:dyDescent="0.25">
      <c r="A143" s="5">
        <v>195</v>
      </c>
      <c r="B143" s="15" t="s">
        <v>380</v>
      </c>
      <c r="C143" s="9" t="s">
        <v>381</v>
      </c>
      <c r="D143" s="5">
        <v>5</v>
      </c>
      <c r="E143" s="87">
        <v>0</v>
      </c>
      <c r="F143" s="87">
        <v>0</v>
      </c>
    </row>
    <row r="144" spans="1:6" ht="15" customHeight="1" x14ac:dyDescent="0.25">
      <c r="A144" s="5">
        <v>196</v>
      </c>
      <c r="B144" s="15" t="s">
        <v>382</v>
      </c>
      <c r="C144" s="9" t="s">
        <v>383</v>
      </c>
      <c r="D144" s="5">
        <v>1</v>
      </c>
      <c r="E144" s="87">
        <v>0</v>
      </c>
      <c r="F144" s="87">
        <v>0</v>
      </c>
    </row>
    <row r="145" spans="1:6" ht="15" customHeight="1" x14ac:dyDescent="0.25">
      <c r="A145" s="5">
        <v>197</v>
      </c>
      <c r="B145" s="15" t="s">
        <v>384</v>
      </c>
      <c r="C145" s="9" t="s">
        <v>385</v>
      </c>
      <c r="D145" s="5">
        <v>9</v>
      </c>
      <c r="E145" s="87">
        <v>0</v>
      </c>
      <c r="F145" s="87">
        <v>0</v>
      </c>
    </row>
    <row r="146" spans="1:6" ht="15" customHeight="1" x14ac:dyDescent="0.25">
      <c r="A146" s="3" t="s">
        <v>398</v>
      </c>
      <c r="B146" s="6" t="s">
        <v>636</v>
      </c>
      <c r="C146" s="3" t="s">
        <v>399</v>
      </c>
      <c r="D146" s="4">
        <f>SUM(D147:D148)</f>
        <v>2251</v>
      </c>
      <c r="E146" s="24">
        <f>SUM(E147:E148)</f>
        <v>0.25</v>
      </c>
      <c r="F146" s="24">
        <f>SUM(F147:F148)</f>
        <v>0.77</v>
      </c>
    </row>
    <row r="147" spans="1:6" ht="15" customHeight="1" x14ac:dyDescent="0.25">
      <c r="A147" s="5">
        <v>198</v>
      </c>
      <c r="B147" s="7" t="s">
        <v>386</v>
      </c>
      <c r="C147" s="13" t="s">
        <v>387</v>
      </c>
      <c r="D147" s="5">
        <v>815</v>
      </c>
      <c r="E147" s="87">
        <v>0.09</v>
      </c>
      <c r="F147" s="87">
        <v>0.28000000000000003</v>
      </c>
    </row>
    <row r="148" spans="1:6" ht="15" customHeight="1" x14ac:dyDescent="0.25">
      <c r="A148" s="5">
        <v>199</v>
      </c>
      <c r="B148" s="7" t="s">
        <v>388</v>
      </c>
      <c r="C148" s="13" t="s">
        <v>389</v>
      </c>
      <c r="D148" s="5">
        <v>1436</v>
      </c>
      <c r="E148" s="87">
        <v>0.16</v>
      </c>
      <c r="F148" s="87">
        <v>0.49</v>
      </c>
    </row>
    <row r="149" spans="1:6" ht="15" customHeight="1" x14ac:dyDescent="0.25">
      <c r="A149" s="3" t="s">
        <v>406</v>
      </c>
      <c r="B149" s="6" t="s">
        <v>637</v>
      </c>
      <c r="C149" s="3" t="s">
        <v>407</v>
      </c>
      <c r="D149" s="4">
        <f>SUM(D150:D159)</f>
        <v>196</v>
      </c>
      <c r="E149" s="24">
        <f>SUM(E150:E159)</f>
        <v>0.02</v>
      </c>
      <c r="F149" s="24">
        <f>SUM(F150:F159)</f>
        <v>0.05</v>
      </c>
    </row>
    <row r="150" spans="1:6" ht="15" customHeight="1" x14ac:dyDescent="0.25">
      <c r="A150" s="5">
        <v>200</v>
      </c>
      <c r="B150" s="7" t="s">
        <v>390</v>
      </c>
      <c r="C150" s="13" t="s">
        <v>391</v>
      </c>
      <c r="D150" s="5">
        <v>7</v>
      </c>
      <c r="E150" s="87">
        <v>0</v>
      </c>
      <c r="F150" s="87">
        <v>0</v>
      </c>
    </row>
    <row r="151" spans="1:6" ht="15" customHeight="1" x14ac:dyDescent="0.25">
      <c r="A151" s="5">
        <v>201</v>
      </c>
      <c r="B151" s="7" t="s">
        <v>392</v>
      </c>
      <c r="C151" s="13" t="s">
        <v>393</v>
      </c>
      <c r="D151" s="5">
        <v>4</v>
      </c>
      <c r="E151" s="87">
        <v>0</v>
      </c>
      <c r="F151" s="87">
        <v>0</v>
      </c>
    </row>
    <row r="152" spans="1:6" ht="15" customHeight="1" x14ac:dyDescent="0.25">
      <c r="A152" s="5">
        <v>203</v>
      </c>
      <c r="B152" s="7" t="s">
        <v>396</v>
      </c>
      <c r="C152" s="13" t="s">
        <v>397</v>
      </c>
      <c r="D152" s="5">
        <v>4</v>
      </c>
      <c r="E152" s="87">
        <v>0</v>
      </c>
      <c r="F152" s="87">
        <v>0</v>
      </c>
    </row>
    <row r="153" spans="1:6" ht="15" customHeight="1" x14ac:dyDescent="0.25">
      <c r="A153" s="5">
        <v>204</v>
      </c>
      <c r="B153" s="7" t="s">
        <v>400</v>
      </c>
      <c r="C153" s="13" t="s">
        <v>401</v>
      </c>
      <c r="D153" s="5">
        <v>4</v>
      </c>
      <c r="E153" s="87">
        <v>0</v>
      </c>
      <c r="F153" s="87">
        <v>0</v>
      </c>
    </row>
    <row r="154" spans="1:6" ht="15" customHeight="1" x14ac:dyDescent="0.25">
      <c r="A154" s="5">
        <v>205</v>
      </c>
      <c r="B154" s="7" t="s">
        <v>402</v>
      </c>
      <c r="C154" s="13" t="s">
        <v>403</v>
      </c>
      <c r="D154" s="5">
        <v>2</v>
      </c>
      <c r="E154" s="87">
        <v>0</v>
      </c>
      <c r="F154" s="87">
        <v>0</v>
      </c>
    </row>
    <row r="155" spans="1:6" ht="15" customHeight="1" x14ac:dyDescent="0.25">
      <c r="A155" s="5">
        <v>206</v>
      </c>
      <c r="B155" s="7" t="s">
        <v>404</v>
      </c>
      <c r="C155" s="13" t="s">
        <v>405</v>
      </c>
      <c r="D155" s="5">
        <v>80</v>
      </c>
      <c r="E155" s="87">
        <v>0.01</v>
      </c>
      <c r="F155" s="87">
        <v>0.03</v>
      </c>
    </row>
    <row r="156" spans="1:6" ht="15" customHeight="1" x14ac:dyDescent="0.25">
      <c r="A156" s="5">
        <v>207</v>
      </c>
      <c r="B156" s="7" t="s">
        <v>408</v>
      </c>
      <c r="C156" s="13" t="s">
        <v>409</v>
      </c>
      <c r="D156" s="5">
        <v>10</v>
      </c>
      <c r="E156" s="87">
        <v>0</v>
      </c>
      <c r="F156" s="87">
        <v>0</v>
      </c>
    </row>
    <row r="157" spans="1:6" ht="15" customHeight="1" x14ac:dyDescent="0.25">
      <c r="A157" s="5">
        <v>208</v>
      </c>
      <c r="B157" s="7" t="s">
        <v>410</v>
      </c>
      <c r="C157" s="13" t="s">
        <v>411</v>
      </c>
      <c r="D157" s="5">
        <v>72</v>
      </c>
      <c r="E157" s="87">
        <v>0.01</v>
      </c>
      <c r="F157" s="87">
        <v>0.02</v>
      </c>
    </row>
    <row r="158" spans="1:6" ht="15" customHeight="1" x14ac:dyDescent="0.25">
      <c r="A158" s="5">
        <v>209</v>
      </c>
      <c r="B158" s="7" t="s">
        <v>412</v>
      </c>
      <c r="C158" s="13" t="s">
        <v>413</v>
      </c>
      <c r="D158" s="5">
        <v>4</v>
      </c>
      <c r="E158" s="87">
        <v>0</v>
      </c>
      <c r="F158" s="87">
        <v>0</v>
      </c>
    </row>
    <row r="159" spans="1:6" ht="15" customHeight="1" x14ac:dyDescent="0.25">
      <c r="A159" s="5">
        <v>210</v>
      </c>
      <c r="B159" s="7" t="s">
        <v>414</v>
      </c>
      <c r="C159" s="13" t="s">
        <v>415</v>
      </c>
      <c r="D159" s="5">
        <v>9</v>
      </c>
      <c r="E159" s="87">
        <v>0</v>
      </c>
      <c r="F159" s="87">
        <v>0</v>
      </c>
    </row>
    <row r="160" spans="1:6" ht="15" customHeight="1" x14ac:dyDescent="0.25">
      <c r="A160" s="3" t="s">
        <v>432</v>
      </c>
      <c r="B160" s="6" t="s">
        <v>638</v>
      </c>
      <c r="C160" s="3" t="s">
        <v>433</v>
      </c>
      <c r="D160" s="4">
        <f>SUM(D161:D181)</f>
        <v>315450</v>
      </c>
      <c r="E160" s="24">
        <f>SUM(E161:E181)</f>
        <v>34.28</v>
      </c>
      <c r="F160" s="24">
        <f>SUM(F161:F181)</f>
        <v>107.33000000000001</v>
      </c>
    </row>
    <row r="161" spans="1:6" ht="15" customHeight="1" x14ac:dyDescent="0.25">
      <c r="A161" s="5">
        <v>211</v>
      </c>
      <c r="B161" s="15" t="s">
        <v>416</v>
      </c>
      <c r="C161" s="9" t="s">
        <v>417</v>
      </c>
      <c r="D161" s="5">
        <v>7</v>
      </c>
      <c r="E161" s="87">
        <v>0</v>
      </c>
      <c r="F161" s="87">
        <v>0</v>
      </c>
    </row>
    <row r="162" spans="1:6" ht="15" customHeight="1" x14ac:dyDescent="0.25">
      <c r="A162" s="5">
        <v>212</v>
      </c>
      <c r="B162" s="15" t="s">
        <v>418</v>
      </c>
      <c r="C162" s="9" t="s">
        <v>419</v>
      </c>
      <c r="D162" s="5">
        <v>6</v>
      </c>
      <c r="E162" s="87">
        <v>0</v>
      </c>
      <c r="F162" s="87">
        <v>0</v>
      </c>
    </row>
    <row r="163" spans="1:6" ht="15" customHeight="1" x14ac:dyDescent="0.25">
      <c r="A163" s="5">
        <v>213</v>
      </c>
      <c r="B163" s="15" t="s">
        <v>420</v>
      </c>
      <c r="C163" s="9" t="s">
        <v>421</v>
      </c>
      <c r="D163" s="5">
        <v>7</v>
      </c>
      <c r="E163" s="87">
        <v>0</v>
      </c>
      <c r="F163" s="87">
        <v>0</v>
      </c>
    </row>
    <row r="164" spans="1:6" ht="15" customHeight="1" x14ac:dyDescent="0.25">
      <c r="A164" s="5">
        <v>214</v>
      </c>
      <c r="B164" s="15" t="s">
        <v>422</v>
      </c>
      <c r="C164" s="9" t="s">
        <v>423</v>
      </c>
      <c r="D164" s="5">
        <v>14</v>
      </c>
      <c r="E164" s="87">
        <v>0</v>
      </c>
      <c r="F164" s="87">
        <v>0</v>
      </c>
    </row>
    <row r="165" spans="1:6" ht="15" customHeight="1" x14ac:dyDescent="0.25">
      <c r="A165" s="5">
        <v>215</v>
      </c>
      <c r="B165" s="15" t="s">
        <v>424</v>
      </c>
      <c r="C165" s="9" t="s">
        <v>425</v>
      </c>
      <c r="D165" s="5">
        <v>358</v>
      </c>
      <c r="E165" s="87">
        <v>0.04</v>
      </c>
      <c r="F165" s="87">
        <v>0.12</v>
      </c>
    </row>
    <row r="166" spans="1:6" ht="15" customHeight="1" x14ac:dyDescent="0.25">
      <c r="A166" s="5">
        <v>216</v>
      </c>
      <c r="B166" s="15" t="s">
        <v>426</v>
      </c>
      <c r="C166" s="9" t="s">
        <v>427</v>
      </c>
      <c r="D166" s="5">
        <v>15929</v>
      </c>
      <c r="E166" s="87">
        <v>1.73</v>
      </c>
      <c r="F166" s="87">
        <v>5.42</v>
      </c>
    </row>
    <row r="167" spans="1:6" ht="15" customHeight="1" x14ac:dyDescent="0.25">
      <c r="A167" s="5">
        <v>217</v>
      </c>
      <c r="B167" s="15" t="s">
        <v>428</v>
      </c>
      <c r="C167" s="9" t="s">
        <v>429</v>
      </c>
      <c r="D167" s="5">
        <v>5550</v>
      </c>
      <c r="E167" s="87">
        <v>0.6</v>
      </c>
      <c r="F167" s="87">
        <v>1.89</v>
      </c>
    </row>
    <row r="168" spans="1:6" ht="15" customHeight="1" x14ac:dyDescent="0.25">
      <c r="A168" s="5">
        <v>218</v>
      </c>
      <c r="B168" s="15" t="s">
        <v>430</v>
      </c>
      <c r="C168" s="9" t="s">
        <v>431</v>
      </c>
      <c r="D168" s="5">
        <v>10</v>
      </c>
      <c r="E168" s="87">
        <v>0</v>
      </c>
      <c r="F168" s="87">
        <v>0</v>
      </c>
    </row>
    <row r="169" spans="1:6" ht="15" customHeight="1" x14ac:dyDescent="0.25">
      <c r="A169" s="5">
        <v>221</v>
      </c>
      <c r="B169" s="15" t="s">
        <v>438</v>
      </c>
      <c r="C169" s="9" t="s">
        <v>439</v>
      </c>
      <c r="D169" s="5">
        <v>1</v>
      </c>
      <c r="E169" s="87">
        <v>0</v>
      </c>
      <c r="F169" s="87">
        <v>0</v>
      </c>
    </row>
    <row r="170" spans="1:6" ht="15" customHeight="1" x14ac:dyDescent="0.25">
      <c r="A170" s="5">
        <v>222</v>
      </c>
      <c r="B170" s="15" t="s">
        <v>440</v>
      </c>
      <c r="C170" s="9" t="s">
        <v>441</v>
      </c>
      <c r="D170" s="5">
        <v>31</v>
      </c>
      <c r="E170" s="87">
        <v>0</v>
      </c>
      <c r="F170" s="87">
        <v>0.01</v>
      </c>
    </row>
    <row r="171" spans="1:6" ht="15" customHeight="1" x14ac:dyDescent="0.25">
      <c r="A171" s="5">
        <v>223</v>
      </c>
      <c r="B171" s="15" t="s">
        <v>442</v>
      </c>
      <c r="C171" s="9" t="s">
        <v>443</v>
      </c>
      <c r="D171" s="5">
        <v>29114</v>
      </c>
      <c r="E171" s="87">
        <v>3.16</v>
      </c>
      <c r="F171" s="87">
        <v>9.91</v>
      </c>
    </row>
    <row r="172" spans="1:6" ht="15" customHeight="1" x14ac:dyDescent="0.25">
      <c r="A172" s="5">
        <v>224</v>
      </c>
      <c r="B172" s="15" t="s">
        <v>444</v>
      </c>
      <c r="C172" s="9" t="s">
        <v>445</v>
      </c>
      <c r="D172" s="5">
        <v>12541</v>
      </c>
      <c r="E172" s="87">
        <v>1.36</v>
      </c>
      <c r="F172" s="87">
        <v>4.2699999999999996</v>
      </c>
    </row>
    <row r="173" spans="1:6" ht="15" customHeight="1" x14ac:dyDescent="0.25">
      <c r="A173" s="5">
        <v>225</v>
      </c>
      <c r="B173" s="15" t="s">
        <v>446</v>
      </c>
      <c r="C173" s="9" t="s">
        <v>447</v>
      </c>
      <c r="D173" s="5">
        <v>27525</v>
      </c>
      <c r="E173" s="87">
        <v>2.99</v>
      </c>
      <c r="F173" s="87">
        <v>9.3699999999999992</v>
      </c>
    </row>
    <row r="174" spans="1:6" ht="15" customHeight="1" x14ac:dyDescent="0.25">
      <c r="A174" s="5">
        <v>226</v>
      </c>
      <c r="B174" s="15" t="s">
        <v>448</v>
      </c>
      <c r="C174" s="9" t="s">
        <v>449</v>
      </c>
      <c r="D174" s="5">
        <v>60710</v>
      </c>
      <c r="E174" s="87">
        <v>6.6</v>
      </c>
      <c r="F174" s="87">
        <v>20.66</v>
      </c>
    </row>
    <row r="175" spans="1:6" ht="15" customHeight="1" x14ac:dyDescent="0.25">
      <c r="A175" s="5">
        <v>227</v>
      </c>
      <c r="B175" s="15" t="s">
        <v>450</v>
      </c>
      <c r="C175" s="9" t="s">
        <v>451</v>
      </c>
      <c r="D175" s="5">
        <v>1746</v>
      </c>
      <c r="E175" s="87">
        <v>0.19</v>
      </c>
      <c r="F175" s="87">
        <v>0.59</v>
      </c>
    </row>
    <row r="176" spans="1:6" ht="15" customHeight="1" x14ac:dyDescent="0.25">
      <c r="A176" s="5">
        <v>228</v>
      </c>
      <c r="B176" s="15" t="s">
        <v>452</v>
      </c>
      <c r="C176" s="9" t="s">
        <v>453</v>
      </c>
      <c r="D176" s="5">
        <v>9931</v>
      </c>
      <c r="E176" s="87">
        <v>1.08</v>
      </c>
      <c r="F176" s="87">
        <v>3.38</v>
      </c>
    </row>
    <row r="177" spans="1:6" ht="15" customHeight="1" x14ac:dyDescent="0.25">
      <c r="A177" s="5">
        <v>229</v>
      </c>
      <c r="B177" s="15" t="s">
        <v>454</v>
      </c>
      <c r="C177" s="9" t="s">
        <v>455</v>
      </c>
      <c r="D177" s="5">
        <v>10193</v>
      </c>
      <c r="E177" s="87">
        <v>1.1100000000000001</v>
      </c>
      <c r="F177" s="87">
        <v>3.47</v>
      </c>
    </row>
    <row r="178" spans="1:6" ht="15" customHeight="1" x14ac:dyDescent="0.25">
      <c r="A178" s="5">
        <v>230</v>
      </c>
      <c r="B178" s="15" t="s">
        <v>456</v>
      </c>
      <c r="C178" s="9" t="s">
        <v>457</v>
      </c>
      <c r="D178" s="5">
        <v>44764</v>
      </c>
      <c r="E178" s="87">
        <v>4.87</v>
      </c>
      <c r="F178" s="87">
        <v>15.23</v>
      </c>
    </row>
    <row r="179" spans="1:6" ht="15" customHeight="1" x14ac:dyDescent="0.25">
      <c r="A179" s="5">
        <v>231</v>
      </c>
      <c r="B179" s="15" t="s">
        <v>458</v>
      </c>
      <c r="C179" s="9" t="s">
        <v>459</v>
      </c>
      <c r="D179" s="5">
        <v>37632</v>
      </c>
      <c r="E179" s="87">
        <v>4.09</v>
      </c>
      <c r="F179" s="87">
        <v>12.81</v>
      </c>
    </row>
    <row r="180" spans="1:6" ht="15" customHeight="1" x14ac:dyDescent="0.25">
      <c r="A180" s="5">
        <v>232</v>
      </c>
      <c r="B180" s="15" t="s">
        <v>460</v>
      </c>
      <c r="C180" s="9" t="s">
        <v>461</v>
      </c>
      <c r="D180" s="5">
        <v>17642</v>
      </c>
      <c r="E180" s="87">
        <v>1.92</v>
      </c>
      <c r="F180" s="87">
        <v>6</v>
      </c>
    </row>
    <row r="181" spans="1:6" ht="15" customHeight="1" x14ac:dyDescent="0.25">
      <c r="A181" s="5">
        <v>233</v>
      </c>
      <c r="B181" s="15" t="s">
        <v>462</v>
      </c>
      <c r="C181" s="9" t="s">
        <v>463</v>
      </c>
      <c r="D181" s="5">
        <v>41739</v>
      </c>
      <c r="E181" s="87">
        <v>4.54</v>
      </c>
      <c r="F181" s="87">
        <v>14.2</v>
      </c>
    </row>
    <row r="182" spans="1:6" ht="15" customHeight="1" x14ac:dyDescent="0.25">
      <c r="A182" s="3" t="s">
        <v>482</v>
      </c>
      <c r="B182" s="6" t="s">
        <v>639</v>
      </c>
      <c r="C182" s="3" t="s">
        <v>483</v>
      </c>
      <c r="D182" s="4">
        <f>SUM(D183:D193)</f>
        <v>69975</v>
      </c>
      <c r="E182" s="24">
        <f>SUM(E183:E193)</f>
        <v>7.6</v>
      </c>
      <c r="F182" s="24">
        <f>SUM(F183:F193)</f>
        <v>23.810000000000002</v>
      </c>
    </row>
    <row r="183" spans="1:6" ht="15" customHeight="1" x14ac:dyDescent="0.25">
      <c r="A183" s="5">
        <v>234</v>
      </c>
      <c r="B183" s="7" t="s">
        <v>464</v>
      </c>
      <c r="C183" s="13" t="s">
        <v>465</v>
      </c>
      <c r="D183" s="5">
        <v>1530</v>
      </c>
      <c r="E183" s="87">
        <v>0.17</v>
      </c>
      <c r="F183" s="87">
        <v>0.52</v>
      </c>
    </row>
    <row r="184" spans="1:6" ht="15" customHeight="1" x14ac:dyDescent="0.25">
      <c r="A184" s="5">
        <v>235</v>
      </c>
      <c r="B184" s="7" t="s">
        <v>466</v>
      </c>
      <c r="C184" s="13" t="s">
        <v>467</v>
      </c>
      <c r="D184" s="5">
        <v>812</v>
      </c>
      <c r="E184" s="87">
        <v>0.09</v>
      </c>
      <c r="F184" s="87">
        <v>0.28000000000000003</v>
      </c>
    </row>
    <row r="185" spans="1:6" ht="15" customHeight="1" x14ac:dyDescent="0.25">
      <c r="A185" s="5">
        <v>236</v>
      </c>
      <c r="B185" s="7" t="s">
        <v>468</v>
      </c>
      <c r="C185" s="13" t="s">
        <v>469</v>
      </c>
      <c r="D185" s="5">
        <v>2754</v>
      </c>
      <c r="E185" s="87">
        <v>0.3</v>
      </c>
      <c r="F185" s="87">
        <v>0.94</v>
      </c>
    </row>
    <row r="186" spans="1:6" ht="15" customHeight="1" x14ac:dyDescent="0.25">
      <c r="A186" s="5">
        <v>237</v>
      </c>
      <c r="B186" s="7" t="s">
        <v>470</v>
      </c>
      <c r="C186" s="13" t="s">
        <v>471</v>
      </c>
      <c r="D186" s="5">
        <v>2056</v>
      </c>
      <c r="E186" s="87">
        <v>0.22</v>
      </c>
      <c r="F186" s="87">
        <v>0.7</v>
      </c>
    </row>
    <row r="187" spans="1:6" ht="15" customHeight="1" x14ac:dyDescent="0.25">
      <c r="A187" s="5">
        <v>238</v>
      </c>
      <c r="B187" s="7" t="s">
        <v>472</v>
      </c>
      <c r="C187" s="13" t="s">
        <v>473</v>
      </c>
      <c r="D187" s="5">
        <v>238</v>
      </c>
      <c r="E187" s="87">
        <v>0.03</v>
      </c>
      <c r="F187" s="87">
        <v>0.08</v>
      </c>
    </row>
    <row r="188" spans="1:6" ht="15" customHeight="1" x14ac:dyDescent="0.25">
      <c r="A188" s="5">
        <v>239</v>
      </c>
      <c r="B188" s="7" t="s">
        <v>474</v>
      </c>
      <c r="C188" s="13" t="s">
        <v>475</v>
      </c>
      <c r="D188" s="5">
        <v>3443</v>
      </c>
      <c r="E188" s="87">
        <v>0.37</v>
      </c>
      <c r="F188" s="87">
        <v>1.17</v>
      </c>
    </row>
    <row r="189" spans="1:6" ht="15" customHeight="1" x14ac:dyDescent="0.25">
      <c r="A189" s="5">
        <v>240</v>
      </c>
      <c r="B189" s="7" t="s">
        <v>476</v>
      </c>
      <c r="C189" s="13" t="s">
        <v>477</v>
      </c>
      <c r="D189" s="5">
        <v>34</v>
      </c>
      <c r="E189" s="87">
        <v>0</v>
      </c>
      <c r="F189" s="87">
        <v>0.01</v>
      </c>
    </row>
    <row r="190" spans="1:6" ht="15" customHeight="1" x14ac:dyDescent="0.25">
      <c r="A190" s="5">
        <v>241</v>
      </c>
      <c r="B190" s="7" t="s">
        <v>478</v>
      </c>
      <c r="C190" s="13" t="s">
        <v>479</v>
      </c>
      <c r="D190" s="5">
        <v>84</v>
      </c>
      <c r="E190" s="87">
        <v>0.01</v>
      </c>
      <c r="F190" s="87">
        <v>0.03</v>
      </c>
    </row>
    <row r="191" spans="1:6" ht="15" customHeight="1" x14ac:dyDescent="0.25">
      <c r="A191" s="5">
        <v>242</v>
      </c>
      <c r="B191" s="7" t="s">
        <v>480</v>
      </c>
      <c r="C191" s="13" t="s">
        <v>481</v>
      </c>
      <c r="D191" s="5">
        <v>51084</v>
      </c>
      <c r="E191" s="87">
        <v>5.55</v>
      </c>
      <c r="F191" s="87">
        <v>17.38</v>
      </c>
    </row>
    <row r="192" spans="1:6" ht="15" customHeight="1" x14ac:dyDescent="0.25">
      <c r="A192" s="5">
        <v>243</v>
      </c>
      <c r="B192" s="7" t="s">
        <v>484</v>
      </c>
      <c r="C192" s="13" t="s">
        <v>485</v>
      </c>
      <c r="D192" s="5">
        <v>2025</v>
      </c>
      <c r="E192" s="87">
        <v>0.22</v>
      </c>
      <c r="F192" s="87">
        <v>0.69</v>
      </c>
    </row>
    <row r="193" spans="1:6" ht="15" customHeight="1" x14ac:dyDescent="0.25">
      <c r="A193" s="5">
        <v>244</v>
      </c>
      <c r="B193" s="7" t="s">
        <v>486</v>
      </c>
      <c r="C193" s="13" t="s">
        <v>487</v>
      </c>
      <c r="D193" s="5">
        <v>5915</v>
      </c>
      <c r="E193" s="87">
        <v>0.64</v>
      </c>
      <c r="F193" s="87">
        <v>2.0099999999999998</v>
      </c>
    </row>
    <row r="194" spans="1:6" ht="15" customHeight="1" x14ac:dyDescent="0.25">
      <c r="A194" s="3" t="s">
        <v>504</v>
      </c>
      <c r="B194" s="6" t="s">
        <v>640</v>
      </c>
      <c r="C194" s="3" t="s">
        <v>505</v>
      </c>
      <c r="D194" s="4">
        <f>SUM(D195:D198)</f>
        <v>22</v>
      </c>
      <c r="E194" s="24">
        <f>SUM(E195:E198)</f>
        <v>0</v>
      </c>
      <c r="F194" s="24">
        <f>SUM(F195:F198)</f>
        <v>0</v>
      </c>
    </row>
    <row r="195" spans="1:6" ht="15" customHeight="1" x14ac:dyDescent="0.25">
      <c r="A195" s="5">
        <v>245</v>
      </c>
      <c r="B195" s="15" t="s">
        <v>488</v>
      </c>
      <c r="C195" s="9" t="s">
        <v>489</v>
      </c>
      <c r="D195" s="5">
        <v>1</v>
      </c>
      <c r="E195" s="87">
        <v>0</v>
      </c>
      <c r="F195" s="87">
        <v>0</v>
      </c>
    </row>
    <row r="196" spans="1:6" ht="15" customHeight="1" x14ac:dyDescent="0.25">
      <c r="A196" s="5">
        <v>246</v>
      </c>
      <c r="B196" s="15" t="s">
        <v>490</v>
      </c>
      <c r="C196" s="9" t="s">
        <v>491</v>
      </c>
      <c r="D196" s="5">
        <v>1</v>
      </c>
      <c r="E196" s="87">
        <v>0</v>
      </c>
      <c r="F196" s="87">
        <v>0</v>
      </c>
    </row>
    <row r="197" spans="1:6" ht="15" customHeight="1" x14ac:dyDescent="0.25">
      <c r="A197" s="5">
        <v>249</v>
      </c>
      <c r="B197" s="15" t="s">
        <v>496</v>
      </c>
      <c r="C197" s="9" t="s">
        <v>497</v>
      </c>
      <c r="D197" s="5">
        <v>6</v>
      </c>
      <c r="E197" s="87">
        <v>0</v>
      </c>
      <c r="F197" s="87">
        <v>0</v>
      </c>
    </row>
    <row r="198" spans="1:6" ht="15" customHeight="1" x14ac:dyDescent="0.25">
      <c r="A198" s="5">
        <v>253</v>
      </c>
      <c r="B198" s="7" t="s">
        <v>500</v>
      </c>
      <c r="C198" s="13" t="s">
        <v>501</v>
      </c>
      <c r="D198" s="5">
        <v>14</v>
      </c>
      <c r="E198" s="87">
        <v>0</v>
      </c>
      <c r="F198" s="87">
        <v>0</v>
      </c>
    </row>
    <row r="199" spans="1:6" ht="15" customHeight="1" x14ac:dyDescent="0.25">
      <c r="A199" s="3" t="s">
        <v>522</v>
      </c>
      <c r="B199" s="6" t="s">
        <v>915</v>
      </c>
      <c r="C199" s="3" t="s">
        <v>523</v>
      </c>
      <c r="D199" s="4">
        <f>SUM(D200:D207)</f>
        <v>370</v>
      </c>
      <c r="E199" s="24">
        <f>SUM(E200:E207)</f>
        <v>0.04</v>
      </c>
      <c r="F199" s="24">
        <f>SUM(F200:F207)</f>
        <v>0.12</v>
      </c>
    </row>
    <row r="200" spans="1:6" ht="15" customHeight="1" x14ac:dyDescent="0.25">
      <c r="A200" s="5">
        <v>254</v>
      </c>
      <c r="B200" s="7" t="s">
        <v>502</v>
      </c>
      <c r="C200" s="13" t="s">
        <v>503</v>
      </c>
      <c r="D200" s="5">
        <v>1</v>
      </c>
      <c r="E200" s="87">
        <v>0</v>
      </c>
      <c r="F200" s="87">
        <v>0</v>
      </c>
    </row>
    <row r="201" spans="1:6" ht="15" customHeight="1" x14ac:dyDescent="0.25">
      <c r="A201" s="5">
        <v>255</v>
      </c>
      <c r="B201" s="7" t="s">
        <v>506</v>
      </c>
      <c r="C201" s="13" t="s">
        <v>507</v>
      </c>
      <c r="D201" s="5">
        <v>8</v>
      </c>
      <c r="E201" s="87">
        <v>0</v>
      </c>
      <c r="F201" s="87">
        <v>0</v>
      </c>
    </row>
    <row r="202" spans="1:6" ht="15" customHeight="1" x14ac:dyDescent="0.25">
      <c r="A202" s="5">
        <v>256</v>
      </c>
      <c r="B202" s="7" t="s">
        <v>508</v>
      </c>
      <c r="C202" s="13" t="s">
        <v>509</v>
      </c>
      <c r="D202" s="5">
        <v>2</v>
      </c>
      <c r="E202" s="87">
        <v>0</v>
      </c>
      <c r="F202" s="87">
        <v>0</v>
      </c>
    </row>
    <row r="203" spans="1:6" ht="15" customHeight="1" x14ac:dyDescent="0.25">
      <c r="A203" s="5">
        <v>259</v>
      </c>
      <c r="B203" s="7" t="s">
        <v>514</v>
      </c>
      <c r="C203" s="13" t="s">
        <v>515</v>
      </c>
      <c r="D203" s="5">
        <v>1</v>
      </c>
      <c r="E203" s="87">
        <v>0</v>
      </c>
      <c r="F203" s="87">
        <v>0</v>
      </c>
    </row>
    <row r="204" spans="1:6" ht="15" customHeight="1" x14ac:dyDescent="0.25">
      <c r="A204" s="5">
        <v>261</v>
      </c>
      <c r="B204" s="7" t="s">
        <v>518</v>
      </c>
      <c r="C204" s="13" t="s">
        <v>519</v>
      </c>
      <c r="D204" s="5">
        <v>335</v>
      </c>
      <c r="E204" s="87">
        <v>0.04</v>
      </c>
      <c r="F204" s="87">
        <v>0.11</v>
      </c>
    </row>
    <row r="205" spans="1:6" ht="15" customHeight="1" x14ac:dyDescent="0.25">
      <c r="A205" s="5">
        <v>264</v>
      </c>
      <c r="B205" s="7" t="s">
        <v>526</v>
      </c>
      <c r="C205" s="13" t="s">
        <v>527</v>
      </c>
      <c r="D205" s="5">
        <v>1</v>
      </c>
      <c r="E205" s="87">
        <v>0</v>
      </c>
      <c r="F205" s="87">
        <v>0</v>
      </c>
    </row>
    <row r="206" spans="1:6" ht="15" customHeight="1" x14ac:dyDescent="0.25">
      <c r="A206" s="5">
        <v>265</v>
      </c>
      <c r="B206" s="7" t="s">
        <v>528</v>
      </c>
      <c r="C206" s="13" t="s">
        <v>529</v>
      </c>
      <c r="D206" s="5">
        <v>6</v>
      </c>
      <c r="E206" s="87">
        <v>0</v>
      </c>
      <c r="F206" s="87">
        <v>0</v>
      </c>
    </row>
    <row r="207" spans="1:6" ht="15" customHeight="1" x14ac:dyDescent="0.25">
      <c r="A207" s="5">
        <v>266</v>
      </c>
      <c r="B207" s="7" t="s">
        <v>530</v>
      </c>
      <c r="C207" s="13" t="s">
        <v>531</v>
      </c>
      <c r="D207" s="5">
        <v>16</v>
      </c>
      <c r="E207" s="87">
        <v>0</v>
      </c>
      <c r="F207" s="87">
        <v>0.01</v>
      </c>
    </row>
    <row r="208" spans="1:6" ht="15" customHeight="1" x14ac:dyDescent="0.25">
      <c r="A208" s="3" t="s">
        <v>552</v>
      </c>
      <c r="B208" s="6" t="s">
        <v>641</v>
      </c>
      <c r="C208" s="3" t="s">
        <v>553</v>
      </c>
      <c r="D208" s="4">
        <f>SUM(D209:D212)</f>
        <v>10523</v>
      </c>
      <c r="E208" s="24">
        <f>SUM(E209:E212)</f>
        <v>1.1400000000000001</v>
      </c>
      <c r="F208" s="24">
        <f>SUM(F209:F212)</f>
        <v>3.58</v>
      </c>
    </row>
    <row r="209" spans="1:6" ht="15" customHeight="1" x14ac:dyDescent="0.25">
      <c r="A209" s="5">
        <v>267</v>
      </c>
      <c r="B209" s="7" t="s">
        <v>532</v>
      </c>
      <c r="C209" s="13" t="s">
        <v>533</v>
      </c>
      <c r="D209" s="5">
        <v>8267</v>
      </c>
      <c r="E209" s="87">
        <v>0.9</v>
      </c>
      <c r="F209" s="87">
        <v>2.81</v>
      </c>
    </row>
    <row r="210" spans="1:6" ht="15" customHeight="1" x14ac:dyDescent="0.25">
      <c r="A210" s="5">
        <v>268</v>
      </c>
      <c r="B210" s="7" t="s">
        <v>534</v>
      </c>
      <c r="C210" s="13" t="s">
        <v>535</v>
      </c>
      <c r="D210" s="5">
        <v>108</v>
      </c>
      <c r="E210" s="87">
        <v>0.01</v>
      </c>
      <c r="F210" s="87">
        <v>0.04</v>
      </c>
    </row>
    <row r="211" spans="1:6" ht="15" customHeight="1" x14ac:dyDescent="0.25">
      <c r="A211" s="5">
        <v>269</v>
      </c>
      <c r="B211" s="7" t="s">
        <v>536</v>
      </c>
      <c r="C211" s="13" t="s">
        <v>537</v>
      </c>
      <c r="D211" s="5">
        <v>119</v>
      </c>
      <c r="E211" s="87">
        <v>0.01</v>
      </c>
      <c r="F211" s="87">
        <v>0.04</v>
      </c>
    </row>
    <row r="212" spans="1:6" ht="15" customHeight="1" x14ac:dyDescent="0.25">
      <c r="A212" s="5">
        <v>270</v>
      </c>
      <c r="B212" s="7" t="s">
        <v>538</v>
      </c>
      <c r="C212" s="13" t="s">
        <v>539</v>
      </c>
      <c r="D212" s="5">
        <v>2029</v>
      </c>
      <c r="E212" s="87">
        <v>0.22</v>
      </c>
      <c r="F212" s="87">
        <v>0.69</v>
      </c>
    </row>
    <row r="213" spans="1:6" ht="15" customHeight="1" x14ac:dyDescent="0.25">
      <c r="A213" s="3" t="s">
        <v>564</v>
      </c>
      <c r="B213" s="6" t="s">
        <v>642</v>
      </c>
      <c r="C213" s="3" t="s">
        <v>565</v>
      </c>
      <c r="D213" s="4">
        <f>SUM(D214:D221)</f>
        <v>101</v>
      </c>
      <c r="E213" s="24">
        <f>SUM(E214:E221)</f>
        <v>0.01</v>
      </c>
      <c r="F213" s="24">
        <f>SUM(F214:F221)</f>
        <v>0.04</v>
      </c>
    </row>
    <row r="214" spans="1:6" ht="15" customHeight="1" x14ac:dyDescent="0.25">
      <c r="A214" s="5">
        <v>276</v>
      </c>
      <c r="B214" s="7" t="s">
        <v>550</v>
      </c>
      <c r="C214" s="13" t="s">
        <v>551</v>
      </c>
      <c r="D214" s="5">
        <v>2</v>
      </c>
      <c r="E214" s="87">
        <v>0</v>
      </c>
      <c r="F214" s="87">
        <v>0</v>
      </c>
    </row>
    <row r="215" spans="1:6" ht="15" customHeight="1" x14ac:dyDescent="0.25">
      <c r="A215" s="5">
        <v>279</v>
      </c>
      <c r="B215" s="7" t="s">
        <v>558</v>
      </c>
      <c r="C215" s="13" t="s">
        <v>559</v>
      </c>
      <c r="D215" s="5">
        <v>4</v>
      </c>
      <c r="E215" s="87">
        <v>0</v>
      </c>
      <c r="F215" s="87">
        <v>0</v>
      </c>
    </row>
    <row r="216" spans="1:6" ht="15" customHeight="1" x14ac:dyDescent="0.25">
      <c r="A216" s="5">
        <v>280</v>
      </c>
      <c r="B216" s="7" t="s">
        <v>560</v>
      </c>
      <c r="C216" s="13" t="s">
        <v>561</v>
      </c>
      <c r="D216" s="5">
        <v>1</v>
      </c>
      <c r="E216" s="87">
        <v>0</v>
      </c>
      <c r="F216" s="87">
        <v>0</v>
      </c>
    </row>
    <row r="217" spans="1:6" ht="15" customHeight="1" x14ac:dyDescent="0.25">
      <c r="A217" s="5">
        <v>281</v>
      </c>
      <c r="B217" s="7" t="s">
        <v>562</v>
      </c>
      <c r="C217" s="13" t="s">
        <v>563</v>
      </c>
      <c r="D217" s="5">
        <v>49</v>
      </c>
      <c r="E217" s="87">
        <v>0.01</v>
      </c>
      <c r="F217" s="87">
        <v>0.02</v>
      </c>
    </row>
    <row r="218" spans="1:6" ht="15" customHeight="1" x14ac:dyDescent="0.25">
      <c r="A218" s="5">
        <v>282</v>
      </c>
      <c r="B218" s="7" t="s">
        <v>566</v>
      </c>
      <c r="C218" s="13" t="s">
        <v>567</v>
      </c>
      <c r="D218" s="5">
        <v>19</v>
      </c>
      <c r="E218" s="87">
        <v>0</v>
      </c>
      <c r="F218" s="87">
        <v>0.01</v>
      </c>
    </row>
    <row r="219" spans="1:6" ht="15" customHeight="1" x14ac:dyDescent="0.25">
      <c r="A219" s="5">
        <v>283</v>
      </c>
      <c r="B219" s="7" t="s">
        <v>568</v>
      </c>
      <c r="C219" s="13" t="s">
        <v>569</v>
      </c>
      <c r="D219" s="5">
        <v>3</v>
      </c>
      <c r="E219" s="87">
        <v>0</v>
      </c>
      <c r="F219" s="87">
        <v>0</v>
      </c>
    </row>
    <row r="220" spans="1:6" ht="15" customHeight="1" x14ac:dyDescent="0.25">
      <c r="A220" s="5">
        <v>287</v>
      </c>
      <c r="B220" s="7" t="s">
        <v>576</v>
      </c>
      <c r="C220" s="13" t="s">
        <v>577</v>
      </c>
      <c r="D220" s="5">
        <v>4</v>
      </c>
      <c r="E220" s="87">
        <v>0</v>
      </c>
      <c r="F220" s="87">
        <v>0</v>
      </c>
    </row>
    <row r="221" spans="1:6" ht="15" customHeight="1" x14ac:dyDescent="0.25">
      <c r="A221" s="5">
        <v>288</v>
      </c>
      <c r="B221" s="7" t="s">
        <v>578</v>
      </c>
      <c r="C221" s="13" t="s">
        <v>579</v>
      </c>
      <c r="D221" s="5">
        <v>19</v>
      </c>
      <c r="E221" s="87">
        <v>0</v>
      </c>
      <c r="F221" s="87">
        <v>0.01</v>
      </c>
    </row>
    <row r="222" spans="1:6" ht="15" customHeight="1" x14ac:dyDescent="0.25">
      <c r="A222" s="3" t="s">
        <v>601</v>
      </c>
      <c r="B222" s="6" t="s">
        <v>643</v>
      </c>
      <c r="C222" s="91" t="s">
        <v>602</v>
      </c>
      <c r="D222" s="4">
        <f>SUM(D223:D231)</f>
        <v>461889</v>
      </c>
      <c r="E222" s="24">
        <f>SUM(E223:E231)</f>
        <v>50.199999999999996</v>
      </c>
      <c r="F222" s="24">
        <f>SUM(F223:F231)</f>
        <v>157.17999999999998</v>
      </c>
    </row>
    <row r="223" spans="1:6" ht="15" customHeight="1" x14ac:dyDescent="0.25">
      <c r="A223" s="5">
        <v>290</v>
      </c>
      <c r="B223" s="7" t="s">
        <v>582</v>
      </c>
      <c r="C223" s="60" t="s">
        <v>583</v>
      </c>
      <c r="D223" s="5">
        <v>255274</v>
      </c>
      <c r="E223" s="87">
        <v>27.75</v>
      </c>
      <c r="F223" s="87">
        <v>86.87</v>
      </c>
    </row>
    <row r="224" spans="1:6" ht="15" customHeight="1" x14ac:dyDescent="0.25">
      <c r="A224" s="5">
        <v>291</v>
      </c>
      <c r="B224" s="7" t="s">
        <v>584</v>
      </c>
      <c r="C224" s="13" t="s">
        <v>585</v>
      </c>
      <c r="D224" s="5">
        <v>3</v>
      </c>
      <c r="E224" s="87">
        <v>0</v>
      </c>
      <c r="F224" s="87">
        <v>0</v>
      </c>
    </row>
    <row r="225" spans="1:6" ht="15" customHeight="1" x14ac:dyDescent="0.25">
      <c r="A225" s="5">
        <v>292</v>
      </c>
      <c r="B225" s="7" t="s">
        <v>586</v>
      </c>
      <c r="C225" s="13" t="s">
        <v>587</v>
      </c>
      <c r="D225" s="5">
        <v>382</v>
      </c>
      <c r="E225" s="87">
        <v>0.04</v>
      </c>
      <c r="F225" s="87">
        <v>0.13</v>
      </c>
    </row>
    <row r="226" spans="1:6" ht="15" customHeight="1" x14ac:dyDescent="0.25">
      <c r="A226" s="5">
        <v>293</v>
      </c>
      <c r="B226" s="7" t="s">
        <v>588</v>
      </c>
      <c r="C226" s="13" t="s">
        <v>589</v>
      </c>
      <c r="D226" s="5">
        <v>50914</v>
      </c>
      <c r="E226" s="87">
        <v>5.53</v>
      </c>
      <c r="F226" s="87">
        <v>17.329999999999998</v>
      </c>
    </row>
    <row r="227" spans="1:6" ht="15" customHeight="1" x14ac:dyDescent="0.25">
      <c r="A227" s="5">
        <v>294</v>
      </c>
      <c r="B227" s="7" t="s">
        <v>590</v>
      </c>
      <c r="C227" s="13" t="s">
        <v>591</v>
      </c>
      <c r="D227" s="5">
        <v>70678</v>
      </c>
      <c r="E227" s="87">
        <v>7.68</v>
      </c>
      <c r="F227" s="87">
        <v>24.05</v>
      </c>
    </row>
    <row r="228" spans="1:6" ht="15" customHeight="1" x14ac:dyDescent="0.25">
      <c r="A228" s="5">
        <v>295</v>
      </c>
      <c r="B228" s="7" t="s">
        <v>592</v>
      </c>
      <c r="C228" s="13" t="s">
        <v>593</v>
      </c>
      <c r="D228" s="5">
        <v>124</v>
      </c>
      <c r="E228" s="87">
        <v>0.01</v>
      </c>
      <c r="F228" s="87">
        <v>0.04</v>
      </c>
    </row>
    <row r="229" spans="1:6" ht="15" customHeight="1" x14ac:dyDescent="0.25">
      <c r="A229" s="5">
        <v>296</v>
      </c>
      <c r="B229" s="7" t="s">
        <v>594</v>
      </c>
      <c r="C229" s="13" t="s">
        <v>595</v>
      </c>
      <c r="D229" s="5">
        <v>19115</v>
      </c>
      <c r="E229" s="87">
        <v>2.08</v>
      </c>
      <c r="F229" s="87">
        <v>6.5</v>
      </c>
    </row>
    <row r="230" spans="1:6" ht="15" customHeight="1" x14ac:dyDescent="0.25">
      <c r="A230" s="5">
        <v>297</v>
      </c>
      <c r="B230" s="7" t="s">
        <v>596</v>
      </c>
      <c r="C230" s="13" t="s">
        <v>597</v>
      </c>
      <c r="D230" s="5">
        <v>4078</v>
      </c>
      <c r="E230" s="87">
        <v>0.44</v>
      </c>
      <c r="F230" s="87">
        <v>1.39</v>
      </c>
    </row>
    <row r="231" spans="1:6" ht="15" customHeight="1" x14ac:dyDescent="0.25">
      <c r="A231" s="5">
        <v>298</v>
      </c>
      <c r="B231" s="7" t="s">
        <v>598</v>
      </c>
      <c r="C231" s="13" t="s">
        <v>599</v>
      </c>
      <c r="D231" s="5">
        <v>61321</v>
      </c>
      <c r="E231" s="87">
        <v>6.67</v>
      </c>
      <c r="F231" s="87">
        <v>20.87</v>
      </c>
    </row>
    <row r="232" spans="1:6" ht="15" customHeight="1" x14ac:dyDescent="0.25">
      <c r="A232" s="3" t="s">
        <v>620</v>
      </c>
      <c r="B232" s="6" t="s">
        <v>644</v>
      </c>
      <c r="C232" s="3" t="s">
        <v>603</v>
      </c>
      <c r="D232" s="4">
        <f>D233</f>
        <v>6</v>
      </c>
      <c r="E232" s="24">
        <f>E233</f>
        <v>0</v>
      </c>
      <c r="F232" s="24">
        <f>F233</f>
        <v>0</v>
      </c>
    </row>
    <row r="233" spans="1:6" ht="15" customHeight="1" x14ac:dyDescent="0.25">
      <c r="A233" s="5">
        <v>902</v>
      </c>
      <c r="B233" s="7" t="s">
        <v>786</v>
      </c>
      <c r="C233" s="13" t="s">
        <v>600</v>
      </c>
      <c r="D233" s="5">
        <v>6</v>
      </c>
      <c r="E233" s="87">
        <v>0</v>
      </c>
      <c r="F233" s="87">
        <v>0</v>
      </c>
    </row>
    <row r="234" spans="1:6" ht="20.100000000000001" customHeight="1" x14ac:dyDescent="0.25">
      <c r="A234" s="109"/>
      <c r="B234" s="109" t="s">
        <v>653</v>
      </c>
      <c r="C234" s="85"/>
      <c r="D234" s="73">
        <f>D235+D253+D280+D285+D294+D298+D303+D306+D309+D321+D326+D332+D335+D344+D364++D376+D378+D385+D390+D398+D408</f>
        <v>527177</v>
      </c>
      <c r="E234" s="90">
        <v>100</v>
      </c>
      <c r="F234" s="90">
        <f>F235+F253+F280+F285+F294+F298+F303+F306++F309++F321++F326+F332+F335+F344+F364+F376+F378+F385+F390+F398+F407</f>
        <v>344.32999999999993</v>
      </c>
    </row>
    <row r="235" spans="1:6" ht="15" customHeight="1" x14ac:dyDescent="0.25">
      <c r="A235" s="17" t="s">
        <v>0</v>
      </c>
      <c r="B235" s="6" t="s">
        <v>627</v>
      </c>
      <c r="C235" s="3" t="s">
        <v>1</v>
      </c>
      <c r="D235" s="4">
        <f>SUM(D236:D252)</f>
        <v>2858</v>
      </c>
      <c r="E235" s="24">
        <f>SUM(E236:E252)</f>
        <v>0.53</v>
      </c>
      <c r="F235" s="24">
        <f>SUM(F236:F252)</f>
        <v>1.8800000000000001</v>
      </c>
    </row>
    <row r="236" spans="1:6" ht="15" customHeight="1" x14ac:dyDescent="0.25">
      <c r="A236" s="5">
        <v>5</v>
      </c>
      <c r="B236" s="15" t="s">
        <v>6</v>
      </c>
      <c r="C236" s="9" t="s">
        <v>7</v>
      </c>
      <c r="D236" s="14">
        <v>3</v>
      </c>
      <c r="E236" s="30">
        <v>0</v>
      </c>
      <c r="F236" s="30">
        <v>0</v>
      </c>
    </row>
    <row r="237" spans="1:6" ht="15" customHeight="1" x14ac:dyDescent="0.25">
      <c r="A237" s="5">
        <v>6</v>
      </c>
      <c r="B237" s="15" t="s">
        <v>8</v>
      </c>
      <c r="C237" s="9" t="s">
        <v>9</v>
      </c>
      <c r="D237" s="5">
        <v>1</v>
      </c>
      <c r="E237" s="87">
        <v>0</v>
      </c>
      <c r="F237" s="87">
        <v>0</v>
      </c>
    </row>
    <row r="238" spans="1:6" ht="15" customHeight="1" x14ac:dyDescent="0.25">
      <c r="A238" s="5">
        <v>8</v>
      </c>
      <c r="B238" s="15" t="s">
        <v>12</v>
      </c>
      <c r="C238" s="9" t="s">
        <v>13</v>
      </c>
      <c r="D238" s="5">
        <v>1</v>
      </c>
      <c r="E238" s="87">
        <v>0</v>
      </c>
      <c r="F238" s="87">
        <v>0</v>
      </c>
    </row>
    <row r="239" spans="1:6" ht="15" customHeight="1" x14ac:dyDescent="0.25">
      <c r="A239" s="5">
        <v>17</v>
      </c>
      <c r="B239" s="15" t="s">
        <v>18</v>
      </c>
      <c r="C239" s="9" t="s">
        <v>19</v>
      </c>
      <c r="D239" s="5">
        <v>1</v>
      </c>
      <c r="E239" s="87">
        <v>0</v>
      </c>
      <c r="F239" s="87">
        <v>0</v>
      </c>
    </row>
    <row r="240" spans="1:6" ht="15" customHeight="1" x14ac:dyDescent="0.25">
      <c r="A240" s="5">
        <v>18</v>
      </c>
      <c r="B240" s="15" t="s">
        <v>20</v>
      </c>
      <c r="C240" s="9" t="s">
        <v>21</v>
      </c>
      <c r="D240" s="14">
        <v>26</v>
      </c>
      <c r="E240" s="30">
        <v>0</v>
      </c>
      <c r="F240" s="30">
        <v>0.02</v>
      </c>
    </row>
    <row r="241" spans="1:6" ht="15" customHeight="1" x14ac:dyDescent="0.25">
      <c r="A241" s="5">
        <v>21</v>
      </c>
      <c r="B241" s="15" t="s">
        <v>24</v>
      </c>
      <c r="C241" s="9" t="s">
        <v>25</v>
      </c>
      <c r="D241" s="14">
        <v>1</v>
      </c>
      <c r="E241" s="30">
        <v>0</v>
      </c>
      <c r="F241" s="30">
        <v>0</v>
      </c>
    </row>
    <row r="242" spans="1:6" ht="15" customHeight="1" x14ac:dyDescent="0.25">
      <c r="A242" s="5">
        <v>22</v>
      </c>
      <c r="B242" s="15" t="s">
        <v>26</v>
      </c>
      <c r="C242" s="9" t="s">
        <v>27</v>
      </c>
      <c r="D242" s="14">
        <v>1</v>
      </c>
      <c r="E242" s="30">
        <v>0</v>
      </c>
      <c r="F242" s="30">
        <v>0</v>
      </c>
    </row>
    <row r="243" spans="1:6" ht="15" customHeight="1" x14ac:dyDescent="0.25">
      <c r="A243" s="5">
        <v>23</v>
      </c>
      <c r="B243" s="15" t="s">
        <v>28</v>
      </c>
      <c r="C243" s="9" t="s">
        <v>29</v>
      </c>
      <c r="D243" s="14">
        <v>255</v>
      </c>
      <c r="E243" s="30">
        <v>0.05</v>
      </c>
      <c r="F243" s="30">
        <v>0.17</v>
      </c>
    </row>
    <row r="244" spans="1:6" ht="15" customHeight="1" x14ac:dyDescent="0.25">
      <c r="A244" s="5">
        <v>24</v>
      </c>
      <c r="B244" s="15" t="s">
        <v>30</v>
      </c>
      <c r="C244" s="9" t="s">
        <v>31</v>
      </c>
      <c r="D244" s="14">
        <v>1322</v>
      </c>
      <c r="E244" s="30">
        <v>0.25</v>
      </c>
      <c r="F244" s="30">
        <v>0.86</v>
      </c>
    </row>
    <row r="245" spans="1:6" ht="15" customHeight="1" x14ac:dyDescent="0.25">
      <c r="A245" s="5">
        <v>33</v>
      </c>
      <c r="B245" s="15" t="s">
        <v>40</v>
      </c>
      <c r="C245" s="9" t="s">
        <v>41</v>
      </c>
      <c r="D245" s="14">
        <v>54</v>
      </c>
      <c r="E245" s="30">
        <v>0.01</v>
      </c>
      <c r="F245" s="30">
        <v>0.04</v>
      </c>
    </row>
    <row r="246" spans="1:6" ht="15" customHeight="1" x14ac:dyDescent="0.25">
      <c r="A246" s="5">
        <v>34</v>
      </c>
      <c r="B246" s="15" t="s">
        <v>42</v>
      </c>
      <c r="C246" s="9" t="s">
        <v>43</v>
      </c>
      <c r="D246" s="14">
        <v>8</v>
      </c>
      <c r="E246" s="30">
        <v>0</v>
      </c>
      <c r="F246" s="30">
        <v>0.01</v>
      </c>
    </row>
    <row r="247" spans="1:6" ht="15" customHeight="1" x14ac:dyDescent="0.25">
      <c r="A247" s="5">
        <v>37</v>
      </c>
      <c r="B247" s="15" t="s">
        <v>48</v>
      </c>
      <c r="C247" s="9" t="s">
        <v>49</v>
      </c>
      <c r="D247" s="14">
        <v>1</v>
      </c>
      <c r="E247" s="30">
        <v>0</v>
      </c>
      <c r="F247" s="30">
        <v>0</v>
      </c>
    </row>
    <row r="248" spans="1:6" ht="15" customHeight="1" x14ac:dyDescent="0.25">
      <c r="A248" s="5">
        <v>38</v>
      </c>
      <c r="B248" s="15" t="s">
        <v>50</v>
      </c>
      <c r="C248" s="9" t="s">
        <v>51</v>
      </c>
      <c r="D248" s="5">
        <v>1</v>
      </c>
      <c r="E248" s="87">
        <v>0</v>
      </c>
      <c r="F248" s="87">
        <v>0</v>
      </c>
    </row>
    <row r="249" spans="1:6" ht="15" customHeight="1" x14ac:dyDescent="0.25">
      <c r="A249" s="5">
        <v>41</v>
      </c>
      <c r="B249" s="15" t="s">
        <v>56</v>
      </c>
      <c r="C249" s="9" t="s">
        <v>57</v>
      </c>
      <c r="D249" s="14">
        <v>149</v>
      </c>
      <c r="E249" s="30">
        <v>0.03</v>
      </c>
      <c r="F249" s="30">
        <v>0.1</v>
      </c>
    </row>
    <row r="250" spans="1:6" ht="15" customHeight="1" x14ac:dyDescent="0.25">
      <c r="A250" s="5">
        <v>42</v>
      </c>
      <c r="B250" s="15" t="s">
        <v>58</v>
      </c>
      <c r="C250" s="9" t="s">
        <v>59</v>
      </c>
      <c r="D250" s="14">
        <v>939</v>
      </c>
      <c r="E250" s="30">
        <v>0.18</v>
      </c>
      <c r="F250" s="30">
        <v>0.61</v>
      </c>
    </row>
    <row r="251" spans="1:6" ht="15" customHeight="1" x14ac:dyDescent="0.25">
      <c r="A251" s="5">
        <v>43</v>
      </c>
      <c r="B251" s="15" t="s">
        <v>60</v>
      </c>
      <c r="C251" s="9" t="s">
        <v>61</v>
      </c>
      <c r="D251" s="14">
        <v>23</v>
      </c>
      <c r="E251" s="30">
        <v>0</v>
      </c>
      <c r="F251" s="30">
        <v>0.02</v>
      </c>
    </row>
    <row r="252" spans="1:6" ht="15" customHeight="1" x14ac:dyDescent="0.25">
      <c r="A252" s="72">
        <v>57</v>
      </c>
      <c r="B252" s="15" t="s">
        <v>82</v>
      </c>
      <c r="C252" s="9" t="s">
        <v>83</v>
      </c>
      <c r="D252" s="5">
        <v>72</v>
      </c>
      <c r="E252" s="87">
        <v>0.01</v>
      </c>
      <c r="F252" s="87">
        <v>0.05</v>
      </c>
    </row>
    <row r="253" spans="1:6" ht="15" customHeight="1" x14ac:dyDescent="0.25">
      <c r="A253" s="3" t="s">
        <v>84</v>
      </c>
      <c r="B253" s="6" t="s">
        <v>628</v>
      </c>
      <c r="C253" s="3" t="s">
        <v>85</v>
      </c>
      <c r="D253" s="4">
        <f>SUM(D254:D279)</f>
        <v>24313</v>
      </c>
      <c r="E253" s="24">
        <f>SUM(E254:E279)</f>
        <v>4.5999999999999996</v>
      </c>
      <c r="F253" s="24">
        <f>SUM(F254:F279)</f>
        <v>15.859999999999998</v>
      </c>
    </row>
    <row r="254" spans="1:6" ht="15" customHeight="1" x14ac:dyDescent="0.25">
      <c r="A254" s="5">
        <v>61</v>
      </c>
      <c r="B254" s="15" t="s">
        <v>92</v>
      </c>
      <c r="C254" s="9" t="s">
        <v>93</v>
      </c>
      <c r="D254" s="5">
        <v>16</v>
      </c>
      <c r="E254" s="87">
        <v>0</v>
      </c>
      <c r="F254" s="87">
        <v>0.01</v>
      </c>
    </row>
    <row r="255" spans="1:6" ht="15" customHeight="1" x14ac:dyDescent="0.25">
      <c r="A255" s="5">
        <v>62</v>
      </c>
      <c r="B255" s="15" t="s">
        <v>94</v>
      </c>
      <c r="C255" s="9" t="s">
        <v>95</v>
      </c>
      <c r="D255" s="5">
        <v>3</v>
      </c>
      <c r="E255" s="87">
        <v>0</v>
      </c>
      <c r="F255" s="87">
        <v>0</v>
      </c>
    </row>
    <row r="256" spans="1:6" ht="15" customHeight="1" x14ac:dyDescent="0.25">
      <c r="A256" s="5">
        <v>65</v>
      </c>
      <c r="B256" s="15" t="s">
        <v>100</v>
      </c>
      <c r="C256" s="9" t="s">
        <v>101</v>
      </c>
      <c r="D256" s="5">
        <v>2</v>
      </c>
      <c r="E256" s="87">
        <v>0</v>
      </c>
      <c r="F256" s="87">
        <v>0</v>
      </c>
    </row>
    <row r="257" spans="1:6" ht="15" customHeight="1" x14ac:dyDescent="0.25">
      <c r="A257" s="5">
        <v>69</v>
      </c>
      <c r="B257" s="15" t="s">
        <v>108</v>
      </c>
      <c r="C257" s="9" t="s">
        <v>109</v>
      </c>
      <c r="D257" s="5">
        <v>1</v>
      </c>
      <c r="E257" s="87">
        <v>0</v>
      </c>
      <c r="F257" s="87">
        <v>0</v>
      </c>
    </row>
    <row r="258" spans="1:6" ht="15" customHeight="1" x14ac:dyDescent="0.25">
      <c r="A258" s="5">
        <v>70</v>
      </c>
      <c r="B258" s="15" t="s">
        <v>110</v>
      </c>
      <c r="C258" s="9" t="s">
        <v>111</v>
      </c>
      <c r="D258" s="5">
        <v>2</v>
      </c>
      <c r="E258" s="87">
        <v>0</v>
      </c>
      <c r="F258" s="87">
        <v>0</v>
      </c>
    </row>
    <row r="259" spans="1:6" ht="15" customHeight="1" x14ac:dyDescent="0.25">
      <c r="A259" s="5">
        <v>71</v>
      </c>
      <c r="B259" s="15" t="s">
        <v>112</v>
      </c>
      <c r="C259" s="9" t="s">
        <v>113</v>
      </c>
      <c r="D259" s="5">
        <v>4</v>
      </c>
      <c r="E259" s="87">
        <v>0</v>
      </c>
      <c r="F259" s="87">
        <v>0</v>
      </c>
    </row>
    <row r="260" spans="1:6" ht="15" customHeight="1" x14ac:dyDescent="0.25">
      <c r="A260" s="5">
        <v>72</v>
      </c>
      <c r="B260" s="15" t="s">
        <v>114</v>
      </c>
      <c r="C260" s="9" t="s">
        <v>115</v>
      </c>
      <c r="D260" s="5">
        <v>3</v>
      </c>
      <c r="E260" s="87">
        <v>0</v>
      </c>
      <c r="F260" s="87">
        <v>0</v>
      </c>
    </row>
    <row r="261" spans="1:6" ht="15" customHeight="1" x14ac:dyDescent="0.25">
      <c r="A261" s="5">
        <v>73</v>
      </c>
      <c r="B261" s="15" t="s">
        <v>116</v>
      </c>
      <c r="C261" s="9" t="s">
        <v>117</v>
      </c>
      <c r="D261" s="5">
        <v>3262</v>
      </c>
      <c r="E261" s="87">
        <v>0.62</v>
      </c>
      <c r="F261" s="87">
        <v>2.13</v>
      </c>
    </row>
    <row r="262" spans="1:6" ht="15" customHeight="1" x14ac:dyDescent="0.25">
      <c r="A262" s="5">
        <v>74</v>
      </c>
      <c r="B262" s="15" t="s">
        <v>118</v>
      </c>
      <c r="C262" s="9" t="s">
        <v>119</v>
      </c>
      <c r="D262" s="5">
        <v>1223</v>
      </c>
      <c r="E262" s="87">
        <v>0.23</v>
      </c>
      <c r="F262" s="87">
        <v>0.8</v>
      </c>
    </row>
    <row r="263" spans="1:6" ht="15" customHeight="1" x14ac:dyDescent="0.25">
      <c r="A263" s="5">
        <v>75</v>
      </c>
      <c r="B263" s="15" t="s">
        <v>120</v>
      </c>
      <c r="C263" s="9" t="s">
        <v>121</v>
      </c>
      <c r="D263" s="5">
        <v>1401</v>
      </c>
      <c r="E263" s="87">
        <v>0.27</v>
      </c>
      <c r="F263" s="87">
        <v>0.92</v>
      </c>
    </row>
    <row r="264" spans="1:6" ht="15" customHeight="1" x14ac:dyDescent="0.25">
      <c r="A264" s="5">
        <v>76</v>
      </c>
      <c r="B264" s="15" t="s">
        <v>122</v>
      </c>
      <c r="C264" s="9" t="s">
        <v>123</v>
      </c>
      <c r="D264" s="5">
        <v>909</v>
      </c>
      <c r="E264" s="87">
        <v>0.17</v>
      </c>
      <c r="F264" s="87">
        <v>0.59</v>
      </c>
    </row>
    <row r="265" spans="1:6" ht="15" customHeight="1" x14ac:dyDescent="0.25">
      <c r="A265" s="5">
        <v>79</v>
      </c>
      <c r="B265" s="15" t="s">
        <v>128</v>
      </c>
      <c r="C265" s="9" t="s">
        <v>129</v>
      </c>
      <c r="D265" s="5">
        <v>3</v>
      </c>
      <c r="E265" s="87">
        <v>0</v>
      </c>
      <c r="F265" s="87">
        <v>0</v>
      </c>
    </row>
    <row r="266" spans="1:6" ht="15" customHeight="1" x14ac:dyDescent="0.25">
      <c r="A266" s="5">
        <v>80</v>
      </c>
      <c r="B266" s="15" t="s">
        <v>130</v>
      </c>
      <c r="C266" s="9" t="s">
        <v>131</v>
      </c>
      <c r="D266" s="5">
        <v>4</v>
      </c>
      <c r="E266" s="87">
        <v>0</v>
      </c>
      <c r="F266" s="87">
        <v>0</v>
      </c>
    </row>
    <row r="267" spans="1:6" ht="15" customHeight="1" x14ac:dyDescent="0.25">
      <c r="A267" s="5">
        <v>81</v>
      </c>
      <c r="B267" s="15" t="s">
        <v>132</v>
      </c>
      <c r="C267" s="9" t="s">
        <v>133</v>
      </c>
      <c r="D267" s="5">
        <v>3</v>
      </c>
      <c r="E267" s="87">
        <v>0</v>
      </c>
      <c r="F267" s="87">
        <v>0</v>
      </c>
    </row>
    <row r="268" spans="1:6" ht="15" customHeight="1" x14ac:dyDescent="0.25">
      <c r="A268" s="5">
        <v>84</v>
      </c>
      <c r="B268" s="15" t="s">
        <v>138</v>
      </c>
      <c r="C268" s="9" t="s">
        <v>139</v>
      </c>
      <c r="D268" s="5">
        <v>37</v>
      </c>
      <c r="E268" s="87">
        <v>0.01</v>
      </c>
      <c r="F268" s="87">
        <v>0.02</v>
      </c>
    </row>
    <row r="269" spans="1:6" ht="15" customHeight="1" x14ac:dyDescent="0.25">
      <c r="A269" s="5">
        <v>85</v>
      </c>
      <c r="B269" s="15" t="s">
        <v>140</v>
      </c>
      <c r="C269" s="9" t="s">
        <v>141</v>
      </c>
      <c r="D269" s="5">
        <v>1</v>
      </c>
      <c r="E269" s="87">
        <v>0</v>
      </c>
      <c r="F269" s="87">
        <v>0</v>
      </c>
    </row>
    <row r="270" spans="1:6" ht="15" customHeight="1" x14ac:dyDescent="0.25">
      <c r="A270" s="5">
        <v>86</v>
      </c>
      <c r="B270" s="15" t="s">
        <v>142</v>
      </c>
      <c r="C270" s="9" t="s">
        <v>143</v>
      </c>
      <c r="D270" s="5">
        <v>2</v>
      </c>
      <c r="E270" s="87">
        <v>0</v>
      </c>
      <c r="F270" s="87">
        <v>0</v>
      </c>
    </row>
    <row r="271" spans="1:6" ht="15" customHeight="1" x14ac:dyDescent="0.25">
      <c r="A271" s="5">
        <v>87</v>
      </c>
      <c r="B271" s="15" t="s">
        <v>144</v>
      </c>
      <c r="C271" s="9" t="s">
        <v>145</v>
      </c>
      <c r="D271" s="5">
        <v>1</v>
      </c>
      <c r="E271" s="87">
        <v>0</v>
      </c>
      <c r="F271" s="87">
        <v>0</v>
      </c>
    </row>
    <row r="272" spans="1:6" ht="15" customHeight="1" x14ac:dyDescent="0.25">
      <c r="A272" s="5">
        <v>89</v>
      </c>
      <c r="B272" s="15" t="s">
        <v>148</v>
      </c>
      <c r="C272" s="9" t="s">
        <v>149</v>
      </c>
      <c r="D272" s="5">
        <v>80</v>
      </c>
      <c r="E272" s="87">
        <v>0.02</v>
      </c>
      <c r="F272" s="87">
        <v>0.05</v>
      </c>
    </row>
    <row r="273" spans="1:6" ht="15" customHeight="1" x14ac:dyDescent="0.25">
      <c r="A273" s="5">
        <v>90</v>
      </c>
      <c r="B273" s="15" t="s">
        <v>150</v>
      </c>
      <c r="C273" s="9" t="s">
        <v>151</v>
      </c>
      <c r="D273" s="5">
        <v>31</v>
      </c>
      <c r="E273" s="87">
        <v>0.01</v>
      </c>
      <c r="F273" s="87">
        <v>0.02</v>
      </c>
    </row>
    <row r="274" spans="1:6" ht="15" customHeight="1" x14ac:dyDescent="0.25">
      <c r="A274" s="5">
        <v>91</v>
      </c>
      <c r="B274" s="15" t="s">
        <v>152</v>
      </c>
      <c r="C274" s="9" t="s">
        <v>153</v>
      </c>
      <c r="D274" s="5">
        <v>1431</v>
      </c>
      <c r="E274" s="87">
        <v>0.27</v>
      </c>
      <c r="F274" s="87">
        <v>0.93</v>
      </c>
    </row>
    <row r="275" spans="1:6" ht="15" customHeight="1" x14ac:dyDescent="0.25">
      <c r="A275" s="5">
        <v>92</v>
      </c>
      <c r="B275" s="15" t="s">
        <v>154</v>
      </c>
      <c r="C275" s="9" t="s">
        <v>155</v>
      </c>
      <c r="D275" s="5">
        <v>9614</v>
      </c>
      <c r="E275" s="87">
        <v>1.82</v>
      </c>
      <c r="F275" s="87">
        <v>6.28</v>
      </c>
    </row>
    <row r="276" spans="1:6" ht="15" customHeight="1" x14ac:dyDescent="0.25">
      <c r="A276" s="5">
        <v>93</v>
      </c>
      <c r="B276" s="15" t="s">
        <v>156</v>
      </c>
      <c r="C276" s="9" t="s">
        <v>157</v>
      </c>
      <c r="D276" s="5">
        <v>3966</v>
      </c>
      <c r="E276" s="87">
        <v>0.75</v>
      </c>
      <c r="F276" s="87">
        <v>2.59</v>
      </c>
    </row>
    <row r="277" spans="1:6" ht="15" customHeight="1" x14ac:dyDescent="0.25">
      <c r="A277" s="5">
        <v>94</v>
      </c>
      <c r="B277" s="15" t="s">
        <v>158</v>
      </c>
      <c r="C277" s="9" t="s">
        <v>159</v>
      </c>
      <c r="D277" s="5">
        <v>13</v>
      </c>
      <c r="E277" s="87">
        <v>0</v>
      </c>
      <c r="F277" s="87">
        <v>0.01</v>
      </c>
    </row>
    <row r="278" spans="1:6" ht="15" customHeight="1" x14ac:dyDescent="0.25">
      <c r="A278" s="5">
        <v>95</v>
      </c>
      <c r="B278" s="15" t="s">
        <v>160</v>
      </c>
      <c r="C278" s="9" t="s">
        <v>161</v>
      </c>
      <c r="D278" s="5">
        <v>10</v>
      </c>
      <c r="E278" s="87">
        <v>0</v>
      </c>
      <c r="F278" s="87">
        <v>0.01</v>
      </c>
    </row>
    <row r="279" spans="1:6" ht="15" customHeight="1" x14ac:dyDescent="0.25">
      <c r="A279" s="5">
        <v>96</v>
      </c>
      <c r="B279" s="15" t="s">
        <v>162</v>
      </c>
      <c r="C279" s="9" t="s">
        <v>163</v>
      </c>
      <c r="D279" s="5">
        <v>2291</v>
      </c>
      <c r="E279" s="87">
        <v>0.43</v>
      </c>
      <c r="F279" s="87">
        <v>1.5</v>
      </c>
    </row>
    <row r="280" spans="1:6" ht="15" customHeight="1" x14ac:dyDescent="0.25">
      <c r="A280" s="3" t="s">
        <v>164</v>
      </c>
      <c r="B280" s="2" t="s">
        <v>629</v>
      </c>
      <c r="C280" s="3" t="s">
        <v>165</v>
      </c>
      <c r="D280" s="4">
        <f>SUM(D281:D284)</f>
        <v>4644</v>
      </c>
      <c r="E280" s="24">
        <f>SUM(E281:E284)</f>
        <v>0.87999999999999989</v>
      </c>
      <c r="F280" s="24">
        <f>SUM(F281:F284)</f>
        <v>3.0399999999999996</v>
      </c>
    </row>
    <row r="281" spans="1:6" ht="15" customHeight="1" x14ac:dyDescent="0.25">
      <c r="A281" s="5">
        <v>97</v>
      </c>
      <c r="B281" s="15" t="s">
        <v>166</v>
      </c>
      <c r="C281" s="9" t="s">
        <v>167</v>
      </c>
      <c r="D281" s="5">
        <v>852</v>
      </c>
      <c r="E281" s="87">
        <v>0.16</v>
      </c>
      <c r="F281" s="87">
        <v>0.56000000000000005</v>
      </c>
    </row>
    <row r="282" spans="1:6" ht="15" customHeight="1" x14ac:dyDescent="0.25">
      <c r="A282" s="5">
        <v>98</v>
      </c>
      <c r="B282" s="15" t="s">
        <v>168</v>
      </c>
      <c r="C282" s="9" t="s">
        <v>169</v>
      </c>
      <c r="D282" s="5">
        <v>144</v>
      </c>
      <c r="E282" s="87">
        <v>0.03</v>
      </c>
      <c r="F282" s="87">
        <v>0.09</v>
      </c>
    </row>
    <row r="283" spans="1:6" ht="15" customHeight="1" x14ac:dyDescent="0.25">
      <c r="A283" s="5">
        <v>99</v>
      </c>
      <c r="B283" s="15" t="s">
        <v>170</v>
      </c>
      <c r="C283" s="9" t="s">
        <v>171</v>
      </c>
      <c r="D283" s="5">
        <v>3637</v>
      </c>
      <c r="E283" s="87">
        <v>0.69</v>
      </c>
      <c r="F283" s="87">
        <v>2.38</v>
      </c>
    </row>
    <row r="284" spans="1:6" ht="15" customHeight="1" x14ac:dyDescent="0.25">
      <c r="A284" s="5">
        <v>100</v>
      </c>
      <c r="B284" s="15" t="s">
        <v>172</v>
      </c>
      <c r="C284" s="9" t="s">
        <v>173</v>
      </c>
      <c r="D284" s="5">
        <v>11</v>
      </c>
      <c r="E284" s="87">
        <v>0</v>
      </c>
      <c r="F284" s="87">
        <v>0.01</v>
      </c>
    </row>
    <row r="285" spans="1:6" ht="15" customHeight="1" x14ac:dyDescent="0.25">
      <c r="A285" s="3" t="s">
        <v>174</v>
      </c>
      <c r="B285" s="6" t="s">
        <v>630</v>
      </c>
      <c r="C285" s="3" t="s">
        <v>175</v>
      </c>
      <c r="D285" s="4">
        <f>SUM(D286:D293)</f>
        <v>3141</v>
      </c>
      <c r="E285" s="24">
        <f>SUM(E286:E293)</f>
        <v>0.59</v>
      </c>
      <c r="F285" s="24">
        <f>SUM(F286:F293)</f>
        <v>2.0499999999999998</v>
      </c>
    </row>
    <row r="286" spans="1:6" ht="15" customHeight="1" x14ac:dyDescent="0.25">
      <c r="A286" s="5">
        <v>101</v>
      </c>
      <c r="B286" s="15" t="s">
        <v>176</v>
      </c>
      <c r="C286" s="9" t="s">
        <v>177</v>
      </c>
      <c r="D286" s="5">
        <v>12</v>
      </c>
      <c r="E286" s="87">
        <v>0</v>
      </c>
      <c r="F286" s="87">
        <v>0.01</v>
      </c>
    </row>
    <row r="287" spans="1:6" ht="15" customHeight="1" x14ac:dyDescent="0.25">
      <c r="A287" s="5">
        <v>102</v>
      </c>
      <c r="B287" s="15" t="s">
        <v>178</v>
      </c>
      <c r="C287" s="9" t="s">
        <v>179</v>
      </c>
      <c r="D287" s="5">
        <v>20</v>
      </c>
      <c r="E287" s="87">
        <v>0</v>
      </c>
      <c r="F287" s="87">
        <v>0.01</v>
      </c>
    </row>
    <row r="288" spans="1:6" ht="15" customHeight="1" x14ac:dyDescent="0.25">
      <c r="A288" s="5">
        <v>103</v>
      </c>
      <c r="B288" s="15" t="s">
        <v>180</v>
      </c>
      <c r="C288" s="9" t="s">
        <v>181</v>
      </c>
      <c r="D288" s="5">
        <v>292</v>
      </c>
      <c r="E288" s="87">
        <v>0.06</v>
      </c>
      <c r="F288" s="87">
        <v>0.19</v>
      </c>
    </row>
    <row r="289" spans="1:6" ht="15" customHeight="1" x14ac:dyDescent="0.25">
      <c r="A289" s="5">
        <v>104</v>
      </c>
      <c r="B289" s="15" t="s">
        <v>182</v>
      </c>
      <c r="C289" s="9" t="s">
        <v>183</v>
      </c>
      <c r="D289" s="5">
        <v>62</v>
      </c>
      <c r="E289" s="87">
        <v>0.01</v>
      </c>
      <c r="F289" s="87">
        <v>0.04</v>
      </c>
    </row>
    <row r="290" spans="1:6" ht="15" customHeight="1" x14ac:dyDescent="0.25">
      <c r="A290" s="5">
        <v>107</v>
      </c>
      <c r="B290" s="15" t="s">
        <v>188</v>
      </c>
      <c r="C290" s="9" t="s">
        <v>189</v>
      </c>
      <c r="D290" s="5">
        <v>14</v>
      </c>
      <c r="E290" s="87">
        <v>0</v>
      </c>
      <c r="F290" s="87">
        <v>0.01</v>
      </c>
    </row>
    <row r="291" spans="1:6" ht="15" customHeight="1" x14ac:dyDescent="0.25">
      <c r="A291" s="5">
        <v>109</v>
      </c>
      <c r="B291" s="15" t="s">
        <v>192</v>
      </c>
      <c r="C291" s="9" t="s">
        <v>193</v>
      </c>
      <c r="D291" s="5">
        <v>124</v>
      </c>
      <c r="E291" s="87">
        <v>0.02</v>
      </c>
      <c r="F291" s="87">
        <v>0.08</v>
      </c>
    </row>
    <row r="292" spans="1:6" ht="15" customHeight="1" x14ac:dyDescent="0.25">
      <c r="A292" s="5">
        <v>110</v>
      </c>
      <c r="B292" s="15" t="s">
        <v>194</v>
      </c>
      <c r="C292" s="9" t="s">
        <v>195</v>
      </c>
      <c r="D292" s="5">
        <v>1</v>
      </c>
      <c r="E292" s="87">
        <v>0</v>
      </c>
      <c r="F292" s="87">
        <v>0</v>
      </c>
    </row>
    <row r="293" spans="1:6" ht="15" customHeight="1" x14ac:dyDescent="0.25">
      <c r="A293" s="5">
        <v>111</v>
      </c>
      <c r="B293" s="15" t="s">
        <v>196</v>
      </c>
      <c r="C293" s="9" t="s">
        <v>197</v>
      </c>
      <c r="D293" s="5">
        <v>2616</v>
      </c>
      <c r="E293" s="87">
        <v>0.5</v>
      </c>
      <c r="F293" s="87">
        <v>1.71</v>
      </c>
    </row>
    <row r="294" spans="1:6" ht="15" customHeight="1" x14ac:dyDescent="0.25">
      <c r="A294" s="3" t="s">
        <v>198</v>
      </c>
      <c r="B294" s="6" t="s">
        <v>631</v>
      </c>
      <c r="C294" s="3" t="s">
        <v>199</v>
      </c>
      <c r="D294" s="4">
        <f>SUM(D295:D297)</f>
        <v>8</v>
      </c>
      <c r="E294" s="24">
        <f>SUM(E295:E297)</f>
        <v>0</v>
      </c>
      <c r="F294" s="24">
        <f>SUM(F295:F297)</f>
        <v>0</v>
      </c>
    </row>
    <row r="295" spans="1:6" ht="15" customHeight="1" x14ac:dyDescent="0.25">
      <c r="A295" s="5">
        <v>114</v>
      </c>
      <c r="B295" s="15" t="s">
        <v>204</v>
      </c>
      <c r="C295" s="9" t="s">
        <v>205</v>
      </c>
      <c r="D295" s="5">
        <v>1</v>
      </c>
      <c r="E295" s="87">
        <v>0</v>
      </c>
      <c r="F295" s="87">
        <v>0</v>
      </c>
    </row>
    <row r="296" spans="1:6" ht="15" customHeight="1" x14ac:dyDescent="0.25">
      <c r="A296" s="5">
        <v>116</v>
      </c>
      <c r="B296" s="15" t="s">
        <v>208</v>
      </c>
      <c r="C296" s="9" t="s">
        <v>209</v>
      </c>
      <c r="D296" s="5">
        <v>3</v>
      </c>
      <c r="E296" s="87">
        <v>0</v>
      </c>
      <c r="F296" s="87">
        <v>0</v>
      </c>
    </row>
    <row r="297" spans="1:6" ht="15" customHeight="1" x14ac:dyDescent="0.25">
      <c r="A297" s="5">
        <v>117</v>
      </c>
      <c r="B297" s="15" t="s">
        <v>210</v>
      </c>
      <c r="C297" s="9" t="s">
        <v>211</v>
      </c>
      <c r="D297" s="5">
        <v>4</v>
      </c>
      <c r="E297" s="87">
        <v>0</v>
      </c>
      <c r="F297" s="87">
        <v>0</v>
      </c>
    </row>
    <row r="298" spans="1:6" ht="15" customHeight="1" x14ac:dyDescent="0.25">
      <c r="A298" s="3" t="s">
        <v>216</v>
      </c>
      <c r="B298" s="6" t="s">
        <v>632</v>
      </c>
      <c r="C298" s="3" t="s">
        <v>217</v>
      </c>
      <c r="D298" s="4">
        <f>SUM(D299:D302)</f>
        <v>32</v>
      </c>
      <c r="E298" s="24">
        <f>SUM(E299:E302)</f>
        <v>0</v>
      </c>
      <c r="F298" s="24">
        <f>SUM(F299:F302)</f>
        <v>0.01</v>
      </c>
    </row>
    <row r="299" spans="1:6" ht="15" customHeight="1" x14ac:dyDescent="0.25">
      <c r="A299" s="5">
        <v>123</v>
      </c>
      <c r="B299" s="15" t="s">
        <v>224</v>
      </c>
      <c r="C299" s="9" t="s">
        <v>225</v>
      </c>
      <c r="D299" s="5">
        <v>4</v>
      </c>
      <c r="E299" s="87">
        <v>0</v>
      </c>
      <c r="F299" s="87">
        <v>0</v>
      </c>
    </row>
    <row r="300" spans="1:6" ht="15" customHeight="1" x14ac:dyDescent="0.25">
      <c r="A300" s="5">
        <v>124</v>
      </c>
      <c r="B300" s="15" t="s">
        <v>226</v>
      </c>
      <c r="C300" s="9" t="s">
        <v>227</v>
      </c>
      <c r="D300" s="5">
        <v>21</v>
      </c>
      <c r="E300" s="87">
        <v>0</v>
      </c>
      <c r="F300" s="87">
        <v>0.01</v>
      </c>
    </row>
    <row r="301" spans="1:6" ht="15" customHeight="1" x14ac:dyDescent="0.25">
      <c r="A301" s="5">
        <v>127</v>
      </c>
      <c r="B301" s="15" t="s">
        <v>232</v>
      </c>
      <c r="C301" s="9" t="s">
        <v>233</v>
      </c>
      <c r="D301" s="5">
        <v>1</v>
      </c>
      <c r="E301" s="87">
        <v>0</v>
      </c>
      <c r="F301" s="87">
        <v>0</v>
      </c>
    </row>
    <row r="302" spans="1:6" ht="15" customHeight="1" x14ac:dyDescent="0.25">
      <c r="A302" s="5">
        <v>129</v>
      </c>
      <c r="B302" s="15" t="s">
        <v>236</v>
      </c>
      <c r="C302" s="16" t="s">
        <v>237</v>
      </c>
      <c r="D302" s="5">
        <v>6</v>
      </c>
      <c r="E302" s="87">
        <v>0</v>
      </c>
      <c r="F302" s="87">
        <v>0</v>
      </c>
    </row>
    <row r="303" spans="1:6" ht="15" customHeight="1" x14ac:dyDescent="0.25">
      <c r="A303" s="3" t="s">
        <v>240</v>
      </c>
      <c r="B303" s="6" t="s">
        <v>633</v>
      </c>
      <c r="C303" s="3" t="s">
        <v>241</v>
      </c>
      <c r="D303" s="4">
        <f>SUM(D304:D305)</f>
        <v>2</v>
      </c>
      <c r="E303" s="24">
        <f>SUM(E304:E305)</f>
        <v>0</v>
      </c>
      <c r="F303" s="24">
        <f>SUM(F304:F305)</f>
        <v>0</v>
      </c>
    </row>
    <row r="304" spans="1:6" ht="15" customHeight="1" x14ac:dyDescent="0.25">
      <c r="A304" s="5">
        <v>131</v>
      </c>
      <c r="B304" s="15" t="s">
        <v>242</v>
      </c>
      <c r="C304" s="9" t="s">
        <v>243</v>
      </c>
      <c r="D304" s="5">
        <v>1</v>
      </c>
      <c r="E304" s="87">
        <v>0</v>
      </c>
      <c r="F304" s="87">
        <v>0</v>
      </c>
    </row>
    <row r="305" spans="1:6" ht="15" customHeight="1" x14ac:dyDescent="0.25">
      <c r="A305" s="5">
        <v>139</v>
      </c>
      <c r="B305" s="15" t="s">
        <v>258</v>
      </c>
      <c r="C305" s="16" t="s">
        <v>259</v>
      </c>
      <c r="D305" s="5">
        <v>1</v>
      </c>
      <c r="E305" s="87">
        <v>0</v>
      </c>
      <c r="F305" s="87">
        <v>0</v>
      </c>
    </row>
    <row r="306" spans="1:6" ht="15" customHeight="1" x14ac:dyDescent="0.25">
      <c r="A306" s="3" t="s">
        <v>264</v>
      </c>
      <c r="B306" s="6" t="s">
        <v>634</v>
      </c>
      <c r="C306" s="3" t="s">
        <v>265</v>
      </c>
      <c r="D306" s="4">
        <f>SUM(D307:D308)</f>
        <v>3</v>
      </c>
      <c r="E306" s="24">
        <f>SUM(E307:E308)</f>
        <v>0</v>
      </c>
      <c r="F306" s="24">
        <f>SUM(F307:F308)</f>
        <v>0</v>
      </c>
    </row>
    <row r="307" spans="1:6" ht="15" customHeight="1" x14ac:dyDescent="0.25">
      <c r="A307" s="5">
        <v>140</v>
      </c>
      <c r="B307" s="15" t="s">
        <v>260</v>
      </c>
      <c r="C307" s="9" t="s">
        <v>261</v>
      </c>
      <c r="D307" s="5">
        <v>1</v>
      </c>
      <c r="E307" s="87">
        <v>0</v>
      </c>
      <c r="F307" s="87">
        <v>0</v>
      </c>
    </row>
    <row r="308" spans="1:6" ht="15" customHeight="1" x14ac:dyDescent="0.25">
      <c r="A308" s="5">
        <v>142</v>
      </c>
      <c r="B308" s="15" t="s">
        <v>266</v>
      </c>
      <c r="C308" s="9" t="s">
        <v>267</v>
      </c>
      <c r="D308" s="5">
        <v>2</v>
      </c>
      <c r="E308" s="87">
        <v>0</v>
      </c>
      <c r="F308" s="87">
        <v>0</v>
      </c>
    </row>
    <row r="309" spans="1:6" ht="15" customHeight="1" x14ac:dyDescent="0.25">
      <c r="A309" s="3" t="s">
        <v>274</v>
      </c>
      <c r="B309" s="6" t="s">
        <v>635</v>
      </c>
      <c r="C309" s="3" t="s">
        <v>275</v>
      </c>
      <c r="D309" s="4">
        <f>SUM(D310:D320)</f>
        <v>197</v>
      </c>
      <c r="E309" s="24">
        <f>SUM(E311:E320)</f>
        <v>0.03</v>
      </c>
      <c r="F309" s="24">
        <f>SUM(F311:F320)</f>
        <v>0.12</v>
      </c>
    </row>
    <row r="310" spans="1:6" ht="15" customHeight="1" x14ac:dyDescent="0.25">
      <c r="A310" s="38">
        <v>144</v>
      </c>
      <c r="B310" s="59" t="s">
        <v>270</v>
      </c>
      <c r="C310" s="59" t="s">
        <v>271</v>
      </c>
      <c r="D310" s="71">
        <v>4</v>
      </c>
      <c r="E310" s="88">
        <v>0</v>
      </c>
      <c r="F310" s="88">
        <v>0</v>
      </c>
    </row>
    <row r="311" spans="1:6" ht="15" customHeight="1" x14ac:dyDescent="0.25">
      <c r="A311" s="5">
        <v>145</v>
      </c>
      <c r="B311" s="15" t="s">
        <v>272</v>
      </c>
      <c r="C311" s="9" t="s">
        <v>273</v>
      </c>
      <c r="D311" s="5">
        <v>71</v>
      </c>
      <c r="E311" s="87">
        <v>0.01</v>
      </c>
      <c r="F311" s="87">
        <v>0.05</v>
      </c>
    </row>
    <row r="312" spans="1:6" ht="15" customHeight="1" x14ac:dyDescent="0.25">
      <c r="A312" s="5">
        <v>148</v>
      </c>
      <c r="B312" s="15" t="s">
        <v>280</v>
      </c>
      <c r="C312" s="9" t="s">
        <v>281</v>
      </c>
      <c r="D312" s="5">
        <v>1</v>
      </c>
      <c r="E312" s="87">
        <v>0</v>
      </c>
      <c r="F312" s="87">
        <v>0</v>
      </c>
    </row>
    <row r="313" spans="1:6" ht="15" customHeight="1" x14ac:dyDescent="0.25">
      <c r="A313" s="5">
        <v>150</v>
      </c>
      <c r="B313" s="15" t="s">
        <v>284</v>
      </c>
      <c r="C313" s="9" t="s">
        <v>285</v>
      </c>
      <c r="D313" s="5">
        <v>17</v>
      </c>
      <c r="E313" s="87">
        <v>0</v>
      </c>
      <c r="F313" s="87">
        <v>0.01</v>
      </c>
    </row>
    <row r="314" spans="1:6" ht="15" customHeight="1" x14ac:dyDescent="0.25">
      <c r="A314" s="5">
        <v>152</v>
      </c>
      <c r="B314" s="15" t="s">
        <v>288</v>
      </c>
      <c r="C314" s="9" t="s">
        <v>289</v>
      </c>
      <c r="D314" s="5">
        <v>1</v>
      </c>
      <c r="E314" s="87">
        <v>0</v>
      </c>
      <c r="F314" s="87">
        <v>0</v>
      </c>
    </row>
    <row r="315" spans="1:6" ht="15" customHeight="1" x14ac:dyDescent="0.25">
      <c r="A315" s="5">
        <v>156</v>
      </c>
      <c r="B315" s="15" t="s">
        <v>296</v>
      </c>
      <c r="C315" s="9" t="s">
        <v>297</v>
      </c>
      <c r="D315" s="5">
        <v>1</v>
      </c>
      <c r="E315" s="87">
        <v>0</v>
      </c>
      <c r="F315" s="87">
        <v>0</v>
      </c>
    </row>
    <row r="316" spans="1:6" ht="15" customHeight="1" x14ac:dyDescent="0.25">
      <c r="A316" s="5">
        <v>159</v>
      </c>
      <c r="B316" s="15" t="s">
        <v>302</v>
      </c>
      <c r="C316" s="9" t="s">
        <v>303</v>
      </c>
      <c r="D316" s="5">
        <v>1</v>
      </c>
      <c r="E316" s="87">
        <v>0</v>
      </c>
      <c r="F316" s="87">
        <v>0</v>
      </c>
    </row>
    <row r="317" spans="1:6" ht="15" customHeight="1" x14ac:dyDescent="0.25">
      <c r="A317" s="5">
        <v>161</v>
      </c>
      <c r="B317" s="15" t="s">
        <v>306</v>
      </c>
      <c r="C317" s="9" t="s">
        <v>307</v>
      </c>
      <c r="D317" s="5">
        <v>36</v>
      </c>
      <c r="E317" s="87">
        <v>0.01</v>
      </c>
      <c r="F317" s="87">
        <v>0.02</v>
      </c>
    </row>
    <row r="318" spans="1:6" ht="15" customHeight="1" x14ac:dyDescent="0.25">
      <c r="A318" s="5">
        <v>162</v>
      </c>
      <c r="B318" s="15" t="s">
        <v>308</v>
      </c>
      <c r="C318" s="9" t="s">
        <v>309</v>
      </c>
      <c r="D318" s="5">
        <v>52</v>
      </c>
      <c r="E318" s="87">
        <v>0.01</v>
      </c>
      <c r="F318" s="87">
        <v>0.03</v>
      </c>
    </row>
    <row r="319" spans="1:6" ht="15" customHeight="1" x14ac:dyDescent="0.25">
      <c r="A319" s="5">
        <v>163</v>
      </c>
      <c r="B319" s="15" t="s">
        <v>310</v>
      </c>
      <c r="C319" s="9" t="s">
        <v>311</v>
      </c>
      <c r="D319" s="5">
        <v>2</v>
      </c>
      <c r="E319" s="87">
        <v>0</v>
      </c>
      <c r="F319" s="87">
        <v>0</v>
      </c>
    </row>
    <row r="320" spans="1:6" ht="15" customHeight="1" x14ac:dyDescent="0.25">
      <c r="A320" s="5">
        <v>164</v>
      </c>
      <c r="B320" s="15" t="s">
        <v>312</v>
      </c>
      <c r="C320" s="9" t="s">
        <v>313</v>
      </c>
      <c r="D320" s="5">
        <v>11</v>
      </c>
      <c r="E320" s="87">
        <v>0</v>
      </c>
      <c r="F320" s="87">
        <v>0.01</v>
      </c>
    </row>
    <row r="321" spans="1:6" ht="15" customHeight="1" x14ac:dyDescent="0.25">
      <c r="A321" s="3" t="s">
        <v>322</v>
      </c>
      <c r="B321" s="6" t="s">
        <v>323</v>
      </c>
      <c r="C321" s="3" t="s">
        <v>324</v>
      </c>
      <c r="D321" s="4">
        <f>SUM(D322:D325)</f>
        <v>6</v>
      </c>
      <c r="E321" s="24">
        <f>SUM(E322:E325)</f>
        <v>0</v>
      </c>
      <c r="F321" s="24">
        <f>SUM(F322:F325)</f>
        <v>0</v>
      </c>
    </row>
    <row r="322" spans="1:6" ht="15" customHeight="1" x14ac:dyDescent="0.25">
      <c r="A322" s="5">
        <v>165</v>
      </c>
      <c r="B322" s="15" t="s">
        <v>314</v>
      </c>
      <c r="C322" s="9" t="s">
        <v>315</v>
      </c>
      <c r="D322" s="5">
        <v>1</v>
      </c>
      <c r="E322" s="87">
        <v>0</v>
      </c>
      <c r="F322" s="87">
        <v>0</v>
      </c>
    </row>
    <row r="323" spans="1:6" ht="15" customHeight="1" x14ac:dyDescent="0.25">
      <c r="A323" s="5">
        <v>166</v>
      </c>
      <c r="B323" s="15" t="s">
        <v>316</v>
      </c>
      <c r="C323" s="9" t="s">
        <v>317</v>
      </c>
      <c r="D323" s="5">
        <v>3</v>
      </c>
      <c r="E323" s="87">
        <v>0</v>
      </c>
      <c r="F323" s="87">
        <v>0</v>
      </c>
    </row>
    <row r="324" spans="1:6" ht="15" customHeight="1" x14ac:dyDescent="0.25">
      <c r="A324" s="5">
        <v>175</v>
      </c>
      <c r="B324" s="15" t="s">
        <v>337</v>
      </c>
      <c r="C324" s="9" t="s">
        <v>338</v>
      </c>
      <c r="D324" s="5">
        <v>1</v>
      </c>
      <c r="E324" s="87">
        <v>0</v>
      </c>
      <c r="F324" s="87">
        <v>0</v>
      </c>
    </row>
    <row r="325" spans="1:6" ht="15" customHeight="1" x14ac:dyDescent="0.25">
      <c r="A325" s="5">
        <v>179</v>
      </c>
      <c r="B325" s="15" t="s">
        <v>345</v>
      </c>
      <c r="C325" s="9" t="s">
        <v>346</v>
      </c>
      <c r="D325" s="5">
        <v>1</v>
      </c>
      <c r="E325" s="87">
        <v>0</v>
      </c>
      <c r="F325" s="87">
        <v>0</v>
      </c>
    </row>
    <row r="326" spans="1:6" ht="15" customHeight="1" x14ac:dyDescent="0.25">
      <c r="A326" s="3" t="s">
        <v>357</v>
      </c>
      <c r="B326" s="6" t="s">
        <v>358</v>
      </c>
      <c r="C326" s="3" t="s">
        <v>359</v>
      </c>
      <c r="D326" s="4">
        <f>SUM(D327:D331)</f>
        <v>16</v>
      </c>
      <c r="E326" s="24">
        <f>SUM(E327:E331)</f>
        <v>0</v>
      </c>
      <c r="F326" s="24">
        <f>SUM(F327:F331)</f>
        <v>0</v>
      </c>
    </row>
    <row r="327" spans="1:6" ht="15" customHeight="1" x14ac:dyDescent="0.25">
      <c r="A327" s="5">
        <v>187</v>
      </c>
      <c r="B327" s="15" t="s">
        <v>364</v>
      </c>
      <c r="C327" s="9" t="s">
        <v>365</v>
      </c>
      <c r="D327" s="5">
        <v>6</v>
      </c>
      <c r="E327" s="87">
        <v>0</v>
      </c>
      <c r="F327" s="87">
        <v>0</v>
      </c>
    </row>
    <row r="328" spans="1:6" ht="15" customHeight="1" x14ac:dyDescent="0.25">
      <c r="A328" s="5">
        <v>188</v>
      </c>
      <c r="B328" s="15" t="s">
        <v>366</v>
      </c>
      <c r="C328" s="9" t="s">
        <v>367</v>
      </c>
      <c r="D328" s="5">
        <v>1</v>
      </c>
      <c r="E328" s="87">
        <v>0</v>
      </c>
      <c r="F328" s="87">
        <v>0</v>
      </c>
    </row>
    <row r="329" spans="1:6" ht="15" customHeight="1" x14ac:dyDescent="0.25">
      <c r="A329" s="5">
        <v>189</v>
      </c>
      <c r="B329" s="15" t="s">
        <v>368</v>
      </c>
      <c r="C329" s="9" t="s">
        <v>369</v>
      </c>
      <c r="D329" s="5">
        <v>3</v>
      </c>
      <c r="E329" s="87">
        <v>0</v>
      </c>
      <c r="F329" s="87">
        <v>0</v>
      </c>
    </row>
    <row r="330" spans="1:6" ht="15" customHeight="1" x14ac:dyDescent="0.25">
      <c r="A330" s="5">
        <v>192</v>
      </c>
      <c r="B330" s="15" t="s">
        <v>374</v>
      </c>
      <c r="C330" s="9" t="s">
        <v>375</v>
      </c>
      <c r="D330" s="5">
        <v>4</v>
      </c>
      <c r="E330" s="87">
        <v>0</v>
      </c>
      <c r="F330" s="87">
        <v>0</v>
      </c>
    </row>
    <row r="331" spans="1:6" ht="15" customHeight="1" x14ac:dyDescent="0.25">
      <c r="A331" s="5">
        <v>195</v>
      </c>
      <c r="B331" s="15" t="s">
        <v>380</v>
      </c>
      <c r="C331" s="9" t="s">
        <v>381</v>
      </c>
      <c r="D331" s="5">
        <v>2</v>
      </c>
      <c r="E331" s="87">
        <v>0</v>
      </c>
      <c r="F331" s="87">
        <v>0</v>
      </c>
    </row>
    <row r="332" spans="1:6" ht="15" customHeight="1" x14ac:dyDescent="0.25">
      <c r="A332" s="3" t="s">
        <v>398</v>
      </c>
      <c r="B332" s="6" t="s">
        <v>636</v>
      </c>
      <c r="C332" s="3" t="s">
        <v>399</v>
      </c>
      <c r="D332" s="4">
        <f>SUM(D333:D334)</f>
        <v>1019</v>
      </c>
      <c r="E332" s="24">
        <f>SUM(E333:E334)</f>
        <v>0.19</v>
      </c>
      <c r="F332" s="24">
        <f>SUM(F333:F334)</f>
        <v>0.66</v>
      </c>
    </row>
    <row r="333" spans="1:6" ht="15" customHeight="1" x14ac:dyDescent="0.25">
      <c r="A333" s="5">
        <v>198</v>
      </c>
      <c r="B333" s="7" t="s">
        <v>386</v>
      </c>
      <c r="C333" s="13" t="s">
        <v>387</v>
      </c>
      <c r="D333" s="5">
        <v>340</v>
      </c>
      <c r="E333" s="87">
        <v>0.06</v>
      </c>
      <c r="F333" s="87">
        <v>0.22</v>
      </c>
    </row>
    <row r="334" spans="1:6" ht="15" customHeight="1" x14ac:dyDescent="0.25">
      <c r="A334" s="5">
        <v>199</v>
      </c>
      <c r="B334" s="7" t="s">
        <v>388</v>
      </c>
      <c r="C334" s="13" t="s">
        <v>389</v>
      </c>
      <c r="D334" s="5">
        <v>679</v>
      </c>
      <c r="E334" s="87">
        <v>0.13</v>
      </c>
      <c r="F334" s="87">
        <v>0.44</v>
      </c>
    </row>
    <row r="335" spans="1:6" ht="15" customHeight="1" x14ac:dyDescent="0.25">
      <c r="A335" s="3" t="s">
        <v>406</v>
      </c>
      <c r="B335" s="6" t="s">
        <v>637</v>
      </c>
      <c r="C335" s="3" t="s">
        <v>407</v>
      </c>
      <c r="D335" s="4">
        <f>SUM(D336:D343)</f>
        <v>43</v>
      </c>
      <c r="E335" s="24">
        <f>SUM(E336:E343)</f>
        <v>0</v>
      </c>
      <c r="F335" s="24">
        <f>SUM(F336:F343)</f>
        <v>0.02</v>
      </c>
    </row>
    <row r="336" spans="1:6" ht="15" customHeight="1" x14ac:dyDescent="0.25">
      <c r="A336" s="5">
        <v>200</v>
      </c>
      <c r="B336" s="7" t="s">
        <v>390</v>
      </c>
      <c r="C336" s="13" t="s">
        <v>391</v>
      </c>
      <c r="D336" s="5">
        <v>2</v>
      </c>
      <c r="E336" s="87">
        <v>0</v>
      </c>
      <c r="F336" s="87">
        <v>0</v>
      </c>
    </row>
    <row r="337" spans="1:6" ht="15" customHeight="1" x14ac:dyDescent="0.25">
      <c r="A337" s="5">
        <v>201</v>
      </c>
      <c r="B337" s="7" t="s">
        <v>392</v>
      </c>
      <c r="C337" s="13" t="s">
        <v>393</v>
      </c>
      <c r="D337" s="5">
        <v>1</v>
      </c>
      <c r="E337" s="87">
        <v>0</v>
      </c>
      <c r="F337" s="87">
        <v>0</v>
      </c>
    </row>
    <row r="338" spans="1:6" ht="15" customHeight="1" x14ac:dyDescent="0.25">
      <c r="A338" s="5">
        <v>203</v>
      </c>
      <c r="B338" s="7" t="s">
        <v>396</v>
      </c>
      <c r="C338" s="13" t="s">
        <v>397</v>
      </c>
      <c r="D338" s="5">
        <v>1</v>
      </c>
      <c r="E338" s="87">
        <v>0</v>
      </c>
      <c r="F338" s="87">
        <v>0</v>
      </c>
    </row>
    <row r="339" spans="1:6" ht="15" customHeight="1" x14ac:dyDescent="0.25">
      <c r="A339" s="5">
        <v>205</v>
      </c>
      <c r="B339" s="7" t="s">
        <v>402</v>
      </c>
      <c r="C339" s="13" t="s">
        <v>403</v>
      </c>
      <c r="D339" s="5">
        <v>1</v>
      </c>
      <c r="E339" s="87">
        <v>0</v>
      </c>
      <c r="F339" s="87">
        <v>0</v>
      </c>
    </row>
    <row r="340" spans="1:6" ht="15" customHeight="1" x14ac:dyDescent="0.25">
      <c r="A340" s="5">
        <v>206</v>
      </c>
      <c r="B340" s="7" t="s">
        <v>404</v>
      </c>
      <c r="C340" s="13" t="s">
        <v>405</v>
      </c>
      <c r="D340" s="5">
        <v>19</v>
      </c>
      <c r="E340" s="87">
        <v>0</v>
      </c>
      <c r="F340" s="87">
        <v>0.01</v>
      </c>
    </row>
    <row r="341" spans="1:6" ht="15" customHeight="1" x14ac:dyDescent="0.25">
      <c r="A341" s="5">
        <v>207</v>
      </c>
      <c r="B341" s="7" t="s">
        <v>408</v>
      </c>
      <c r="C341" s="13" t="s">
        <v>409</v>
      </c>
      <c r="D341" s="5">
        <v>3</v>
      </c>
      <c r="E341" s="87">
        <v>0</v>
      </c>
      <c r="F341" s="87">
        <v>0</v>
      </c>
    </row>
    <row r="342" spans="1:6" ht="15" customHeight="1" x14ac:dyDescent="0.25">
      <c r="A342" s="5">
        <v>208</v>
      </c>
      <c r="B342" s="7" t="s">
        <v>410</v>
      </c>
      <c r="C342" s="13" t="s">
        <v>411</v>
      </c>
      <c r="D342" s="5">
        <v>15</v>
      </c>
      <c r="E342" s="87">
        <v>0</v>
      </c>
      <c r="F342" s="87">
        <v>0.01</v>
      </c>
    </row>
    <row r="343" spans="1:6" ht="15" customHeight="1" x14ac:dyDescent="0.25">
      <c r="A343" s="5">
        <v>210</v>
      </c>
      <c r="B343" s="7" t="s">
        <v>414</v>
      </c>
      <c r="C343" s="13" t="s">
        <v>415</v>
      </c>
      <c r="D343" s="5">
        <v>1</v>
      </c>
      <c r="E343" s="87">
        <v>0</v>
      </c>
      <c r="F343" s="87">
        <v>0</v>
      </c>
    </row>
    <row r="344" spans="1:6" ht="15" customHeight="1" x14ac:dyDescent="0.25">
      <c r="A344" s="3" t="s">
        <v>432</v>
      </c>
      <c r="B344" s="6" t="s">
        <v>638</v>
      </c>
      <c r="C344" s="3" t="s">
        <v>433</v>
      </c>
      <c r="D344" s="4">
        <f>SUM(D345:D363)</f>
        <v>160026</v>
      </c>
      <c r="E344" s="24">
        <f>SUM(E345:E363)</f>
        <v>30.349999999999998</v>
      </c>
      <c r="F344" s="24">
        <f>SUM(F345:F363)</f>
        <v>104.52999999999999</v>
      </c>
    </row>
    <row r="345" spans="1:6" ht="15" customHeight="1" x14ac:dyDescent="0.25">
      <c r="A345" s="5">
        <v>211</v>
      </c>
      <c r="B345" s="15" t="s">
        <v>416</v>
      </c>
      <c r="C345" s="9" t="s">
        <v>417</v>
      </c>
      <c r="D345" s="5">
        <v>6</v>
      </c>
      <c r="E345" s="87">
        <v>0</v>
      </c>
      <c r="F345" s="87">
        <v>0</v>
      </c>
    </row>
    <row r="346" spans="1:6" ht="15" customHeight="1" x14ac:dyDescent="0.25">
      <c r="A346" s="5">
        <v>212</v>
      </c>
      <c r="B346" s="15" t="s">
        <v>418</v>
      </c>
      <c r="C346" s="9" t="s">
        <v>419</v>
      </c>
      <c r="D346" s="5">
        <v>1</v>
      </c>
      <c r="E346" s="87">
        <v>0</v>
      </c>
      <c r="F346" s="87">
        <v>0</v>
      </c>
    </row>
    <row r="347" spans="1:6" ht="15" customHeight="1" x14ac:dyDescent="0.25">
      <c r="A347" s="5">
        <v>213</v>
      </c>
      <c r="B347" s="15" t="s">
        <v>420</v>
      </c>
      <c r="C347" s="9" t="s">
        <v>421</v>
      </c>
      <c r="D347" s="5">
        <v>5</v>
      </c>
      <c r="E347" s="87">
        <v>0</v>
      </c>
      <c r="F347" s="87">
        <v>0</v>
      </c>
    </row>
    <row r="348" spans="1:6" ht="15" customHeight="1" x14ac:dyDescent="0.25">
      <c r="A348" s="5">
        <v>214</v>
      </c>
      <c r="B348" s="15" t="s">
        <v>422</v>
      </c>
      <c r="C348" s="9" t="s">
        <v>423</v>
      </c>
      <c r="D348" s="5">
        <v>1</v>
      </c>
      <c r="E348" s="87">
        <v>0</v>
      </c>
      <c r="F348" s="87">
        <v>0</v>
      </c>
    </row>
    <row r="349" spans="1:6" ht="15" customHeight="1" x14ac:dyDescent="0.25">
      <c r="A349" s="5">
        <v>215</v>
      </c>
      <c r="B349" s="15" t="s">
        <v>424</v>
      </c>
      <c r="C349" s="9" t="s">
        <v>425</v>
      </c>
      <c r="D349" s="5">
        <v>42</v>
      </c>
      <c r="E349" s="87">
        <v>0.01</v>
      </c>
      <c r="F349" s="87">
        <v>0.03</v>
      </c>
    </row>
    <row r="350" spans="1:6" ht="15" customHeight="1" x14ac:dyDescent="0.25">
      <c r="A350" s="5">
        <v>216</v>
      </c>
      <c r="B350" s="15" t="s">
        <v>426</v>
      </c>
      <c r="C350" s="9" t="s">
        <v>427</v>
      </c>
      <c r="D350" s="5">
        <v>4708</v>
      </c>
      <c r="E350" s="87">
        <v>0.89</v>
      </c>
      <c r="F350" s="87">
        <v>3.08</v>
      </c>
    </row>
    <row r="351" spans="1:6" ht="15" customHeight="1" x14ac:dyDescent="0.25">
      <c r="A351" s="5">
        <v>217</v>
      </c>
      <c r="B351" s="15" t="s">
        <v>428</v>
      </c>
      <c r="C351" s="9" t="s">
        <v>429</v>
      </c>
      <c r="D351" s="5">
        <v>2211</v>
      </c>
      <c r="E351" s="87">
        <v>0.42</v>
      </c>
      <c r="F351" s="87">
        <v>1.44</v>
      </c>
    </row>
    <row r="352" spans="1:6" ht="15" customHeight="1" x14ac:dyDescent="0.25">
      <c r="A352" s="5">
        <v>218</v>
      </c>
      <c r="B352" s="15" t="s">
        <v>430</v>
      </c>
      <c r="C352" s="9" t="s">
        <v>431</v>
      </c>
      <c r="D352" s="5">
        <v>9</v>
      </c>
      <c r="E352" s="87">
        <v>0</v>
      </c>
      <c r="F352" s="87">
        <v>0.01</v>
      </c>
    </row>
    <row r="353" spans="1:6" ht="15" customHeight="1" x14ac:dyDescent="0.25">
      <c r="A353" s="5">
        <v>223</v>
      </c>
      <c r="B353" s="15" t="s">
        <v>442</v>
      </c>
      <c r="C353" s="9" t="s">
        <v>443</v>
      </c>
      <c r="D353" s="5">
        <v>16612</v>
      </c>
      <c r="E353" s="87">
        <v>3.15</v>
      </c>
      <c r="F353" s="87">
        <v>10.85</v>
      </c>
    </row>
    <row r="354" spans="1:6" ht="15" customHeight="1" x14ac:dyDescent="0.25">
      <c r="A354" s="5">
        <v>224</v>
      </c>
      <c r="B354" s="15" t="s">
        <v>444</v>
      </c>
      <c r="C354" s="9" t="s">
        <v>445</v>
      </c>
      <c r="D354" s="5">
        <v>6271</v>
      </c>
      <c r="E354" s="87">
        <v>1.19</v>
      </c>
      <c r="F354" s="87">
        <v>4.0999999999999996</v>
      </c>
    </row>
    <row r="355" spans="1:6" ht="15" customHeight="1" x14ac:dyDescent="0.25">
      <c r="A355" s="5">
        <v>225</v>
      </c>
      <c r="B355" s="15" t="s">
        <v>446</v>
      </c>
      <c r="C355" s="9" t="s">
        <v>447</v>
      </c>
      <c r="D355" s="5">
        <v>15416</v>
      </c>
      <c r="E355" s="87">
        <v>2.92</v>
      </c>
      <c r="F355" s="87">
        <v>10.07</v>
      </c>
    </row>
    <row r="356" spans="1:6" ht="15" customHeight="1" x14ac:dyDescent="0.25">
      <c r="A356" s="5">
        <v>226</v>
      </c>
      <c r="B356" s="15" t="s">
        <v>448</v>
      </c>
      <c r="C356" s="9" t="s">
        <v>449</v>
      </c>
      <c r="D356" s="5">
        <v>25797</v>
      </c>
      <c r="E356" s="87">
        <v>4.8899999999999997</v>
      </c>
      <c r="F356" s="87">
        <v>16.850000000000001</v>
      </c>
    </row>
    <row r="357" spans="1:6" ht="15" customHeight="1" x14ac:dyDescent="0.25">
      <c r="A357" s="5">
        <v>227</v>
      </c>
      <c r="B357" s="15" t="s">
        <v>450</v>
      </c>
      <c r="C357" s="9" t="s">
        <v>451</v>
      </c>
      <c r="D357" s="5">
        <v>1297</v>
      </c>
      <c r="E357" s="87">
        <v>0.25</v>
      </c>
      <c r="F357" s="87">
        <v>0.85</v>
      </c>
    </row>
    <row r="358" spans="1:6" ht="15" customHeight="1" x14ac:dyDescent="0.25">
      <c r="A358" s="5">
        <v>228</v>
      </c>
      <c r="B358" s="15" t="s">
        <v>452</v>
      </c>
      <c r="C358" s="9" t="s">
        <v>453</v>
      </c>
      <c r="D358" s="5">
        <v>5574</v>
      </c>
      <c r="E358" s="87">
        <v>1.06</v>
      </c>
      <c r="F358" s="87">
        <v>3.64</v>
      </c>
    </row>
    <row r="359" spans="1:6" ht="15" customHeight="1" x14ac:dyDescent="0.25">
      <c r="A359" s="5">
        <v>229</v>
      </c>
      <c r="B359" s="15" t="s">
        <v>454</v>
      </c>
      <c r="C359" s="9" t="s">
        <v>455</v>
      </c>
      <c r="D359" s="5">
        <v>6158</v>
      </c>
      <c r="E359" s="87">
        <v>1.17</v>
      </c>
      <c r="F359" s="87">
        <v>4.0199999999999996</v>
      </c>
    </row>
    <row r="360" spans="1:6" ht="15" customHeight="1" x14ac:dyDescent="0.25">
      <c r="A360" s="5">
        <v>230</v>
      </c>
      <c r="B360" s="15" t="s">
        <v>456</v>
      </c>
      <c r="C360" s="9" t="s">
        <v>457</v>
      </c>
      <c r="D360" s="5">
        <v>21242</v>
      </c>
      <c r="E360" s="87">
        <v>4.03</v>
      </c>
      <c r="F360" s="87">
        <v>13.88</v>
      </c>
    </row>
    <row r="361" spans="1:6" ht="15" customHeight="1" x14ac:dyDescent="0.25">
      <c r="A361" s="5">
        <v>231</v>
      </c>
      <c r="B361" s="15" t="s">
        <v>458</v>
      </c>
      <c r="C361" s="9" t="s">
        <v>459</v>
      </c>
      <c r="D361" s="5">
        <v>20105</v>
      </c>
      <c r="E361" s="87">
        <v>3.81</v>
      </c>
      <c r="F361" s="87">
        <v>13.13</v>
      </c>
    </row>
    <row r="362" spans="1:6" ht="15" customHeight="1" x14ac:dyDescent="0.25">
      <c r="A362" s="5">
        <v>232</v>
      </c>
      <c r="B362" s="15" t="s">
        <v>460</v>
      </c>
      <c r="C362" s="9" t="s">
        <v>461</v>
      </c>
      <c r="D362" s="5">
        <v>11320</v>
      </c>
      <c r="E362" s="87">
        <v>2.15</v>
      </c>
      <c r="F362" s="87">
        <v>7.39</v>
      </c>
    </row>
    <row r="363" spans="1:6" ht="15" customHeight="1" x14ac:dyDescent="0.25">
      <c r="A363" s="5">
        <v>233</v>
      </c>
      <c r="B363" s="15" t="s">
        <v>462</v>
      </c>
      <c r="C363" s="9" t="s">
        <v>463</v>
      </c>
      <c r="D363" s="5">
        <v>23251</v>
      </c>
      <c r="E363" s="87">
        <v>4.41</v>
      </c>
      <c r="F363" s="87">
        <v>15.19</v>
      </c>
    </row>
    <row r="364" spans="1:6" ht="15" customHeight="1" x14ac:dyDescent="0.25">
      <c r="A364" s="3" t="s">
        <v>482</v>
      </c>
      <c r="B364" s="6" t="s">
        <v>639</v>
      </c>
      <c r="C364" s="3" t="s">
        <v>483</v>
      </c>
      <c r="D364" s="4">
        <f>SUM(D365:D375)</f>
        <v>44425</v>
      </c>
      <c r="E364" s="24">
        <f>SUM(E365:E375)</f>
        <v>8.4400000000000013</v>
      </c>
      <c r="F364" s="24">
        <f>SUM(F365:F375)</f>
        <v>29.029999999999998</v>
      </c>
    </row>
    <row r="365" spans="1:6" ht="15" customHeight="1" x14ac:dyDescent="0.25">
      <c r="A365" s="5">
        <v>234</v>
      </c>
      <c r="B365" s="7" t="s">
        <v>464</v>
      </c>
      <c r="C365" s="13" t="s">
        <v>465</v>
      </c>
      <c r="D365" s="5">
        <v>911</v>
      </c>
      <c r="E365" s="87">
        <v>0.17</v>
      </c>
      <c r="F365" s="87">
        <v>0.6</v>
      </c>
    </row>
    <row r="366" spans="1:6" ht="15" customHeight="1" x14ac:dyDescent="0.25">
      <c r="A366" s="5">
        <v>235</v>
      </c>
      <c r="B366" s="7" t="s">
        <v>466</v>
      </c>
      <c r="C366" s="13" t="s">
        <v>467</v>
      </c>
      <c r="D366" s="5">
        <v>426</v>
      </c>
      <c r="E366" s="87">
        <v>0.08</v>
      </c>
      <c r="F366" s="87">
        <v>0.28000000000000003</v>
      </c>
    </row>
    <row r="367" spans="1:6" ht="15" customHeight="1" x14ac:dyDescent="0.25">
      <c r="A367" s="5">
        <v>236</v>
      </c>
      <c r="B367" s="7" t="s">
        <v>468</v>
      </c>
      <c r="C367" s="13" t="s">
        <v>469</v>
      </c>
      <c r="D367" s="5">
        <v>1820</v>
      </c>
      <c r="E367" s="87">
        <v>0.35</v>
      </c>
      <c r="F367" s="87">
        <v>1.19</v>
      </c>
    </row>
    <row r="368" spans="1:6" ht="15" customHeight="1" x14ac:dyDescent="0.25">
      <c r="A368" s="5">
        <v>237</v>
      </c>
      <c r="B368" s="7" t="s">
        <v>470</v>
      </c>
      <c r="C368" s="13" t="s">
        <v>471</v>
      </c>
      <c r="D368" s="5">
        <v>1350</v>
      </c>
      <c r="E368" s="87">
        <v>0.26</v>
      </c>
      <c r="F368" s="87">
        <v>0.88</v>
      </c>
    </row>
    <row r="369" spans="1:6" ht="15" customHeight="1" x14ac:dyDescent="0.25">
      <c r="A369" s="5">
        <v>238</v>
      </c>
      <c r="B369" s="7" t="s">
        <v>472</v>
      </c>
      <c r="C369" s="13" t="s">
        <v>473</v>
      </c>
      <c r="D369" s="5">
        <v>200</v>
      </c>
      <c r="E369" s="87">
        <v>0.04</v>
      </c>
      <c r="F369" s="87">
        <v>0.13</v>
      </c>
    </row>
    <row r="370" spans="1:6" ht="15" customHeight="1" x14ac:dyDescent="0.25">
      <c r="A370" s="5">
        <v>239</v>
      </c>
      <c r="B370" s="7" t="s">
        <v>474</v>
      </c>
      <c r="C370" s="13" t="s">
        <v>475</v>
      </c>
      <c r="D370" s="5">
        <v>2348</v>
      </c>
      <c r="E370" s="87">
        <v>0.45</v>
      </c>
      <c r="F370" s="87">
        <v>1.53</v>
      </c>
    </row>
    <row r="371" spans="1:6" ht="15" customHeight="1" x14ac:dyDescent="0.25">
      <c r="A371" s="5">
        <v>240</v>
      </c>
      <c r="B371" s="7" t="s">
        <v>476</v>
      </c>
      <c r="C371" s="13" t="s">
        <v>477</v>
      </c>
      <c r="D371" s="5">
        <v>26</v>
      </c>
      <c r="E371" s="87">
        <v>0</v>
      </c>
      <c r="F371" s="87">
        <v>0.02</v>
      </c>
    </row>
    <row r="372" spans="1:6" ht="15" customHeight="1" x14ac:dyDescent="0.25">
      <c r="A372" s="5">
        <v>241</v>
      </c>
      <c r="B372" s="7" t="s">
        <v>478</v>
      </c>
      <c r="C372" s="13" t="s">
        <v>479</v>
      </c>
      <c r="D372" s="5">
        <v>31</v>
      </c>
      <c r="E372" s="87">
        <v>0.01</v>
      </c>
      <c r="F372" s="87">
        <v>0.02</v>
      </c>
    </row>
    <row r="373" spans="1:6" ht="15" customHeight="1" x14ac:dyDescent="0.25">
      <c r="A373" s="5">
        <v>242</v>
      </c>
      <c r="B373" s="7" t="s">
        <v>480</v>
      </c>
      <c r="C373" s="13" t="s">
        <v>481</v>
      </c>
      <c r="D373" s="5">
        <v>32730</v>
      </c>
      <c r="E373" s="87">
        <v>6.21</v>
      </c>
      <c r="F373" s="87">
        <v>21.38</v>
      </c>
    </row>
    <row r="374" spans="1:6" ht="15" customHeight="1" x14ac:dyDescent="0.25">
      <c r="A374" s="5">
        <v>243</v>
      </c>
      <c r="B374" s="7" t="s">
        <v>484</v>
      </c>
      <c r="C374" s="13" t="s">
        <v>485</v>
      </c>
      <c r="D374" s="5">
        <v>1187</v>
      </c>
      <c r="E374" s="87">
        <v>0.23</v>
      </c>
      <c r="F374" s="87">
        <v>0.78</v>
      </c>
    </row>
    <row r="375" spans="1:6" ht="15" customHeight="1" x14ac:dyDescent="0.25">
      <c r="A375" s="5">
        <v>244</v>
      </c>
      <c r="B375" s="7" t="s">
        <v>486</v>
      </c>
      <c r="C375" s="13" t="s">
        <v>487</v>
      </c>
      <c r="D375" s="5">
        <v>3396</v>
      </c>
      <c r="E375" s="87">
        <v>0.64</v>
      </c>
      <c r="F375" s="87">
        <v>2.2200000000000002</v>
      </c>
    </row>
    <row r="376" spans="1:6" ht="15" customHeight="1" x14ac:dyDescent="0.25">
      <c r="A376" s="3" t="s">
        <v>504</v>
      </c>
      <c r="B376" s="6" t="s">
        <v>640</v>
      </c>
      <c r="C376" s="3" t="s">
        <v>505</v>
      </c>
      <c r="D376" s="4">
        <f>SUM(D377:D377)</f>
        <v>9</v>
      </c>
      <c r="E376" s="24">
        <f>SUM(E377:E377)</f>
        <v>0</v>
      </c>
      <c r="F376" s="24">
        <f>SUM(F377:F377)</f>
        <v>0.01</v>
      </c>
    </row>
    <row r="377" spans="1:6" ht="15" customHeight="1" x14ac:dyDescent="0.25">
      <c r="A377" s="5">
        <v>253</v>
      </c>
      <c r="B377" s="7" t="s">
        <v>500</v>
      </c>
      <c r="C377" s="13" t="s">
        <v>501</v>
      </c>
      <c r="D377" s="5">
        <v>9</v>
      </c>
      <c r="E377" s="87">
        <v>0</v>
      </c>
      <c r="F377" s="87">
        <v>0.01</v>
      </c>
    </row>
    <row r="378" spans="1:6" ht="15" customHeight="1" x14ac:dyDescent="0.25">
      <c r="A378" s="3" t="s">
        <v>522</v>
      </c>
      <c r="B378" s="6" t="s">
        <v>915</v>
      </c>
      <c r="C378" s="3" t="s">
        <v>523</v>
      </c>
      <c r="D378" s="4">
        <f>SUM(D379:D384)</f>
        <v>299</v>
      </c>
      <c r="E378" s="24">
        <f>SUM(E380:E384)</f>
        <v>0.05</v>
      </c>
      <c r="F378" s="24">
        <f>SUM(F380:F384)</f>
        <v>0.2</v>
      </c>
    </row>
    <row r="379" spans="1:6" ht="15" customHeight="1" x14ac:dyDescent="0.25">
      <c r="A379" s="38">
        <v>254</v>
      </c>
      <c r="B379" s="59" t="s">
        <v>502</v>
      </c>
      <c r="C379" s="37" t="s">
        <v>503</v>
      </c>
      <c r="D379" s="38">
        <v>1</v>
      </c>
      <c r="E379" s="61">
        <v>0</v>
      </c>
      <c r="F379" s="61">
        <v>0</v>
      </c>
    </row>
    <row r="380" spans="1:6" ht="15" customHeight="1" x14ac:dyDescent="0.25">
      <c r="A380" s="5">
        <v>256</v>
      </c>
      <c r="B380" s="7" t="s">
        <v>508</v>
      </c>
      <c r="C380" s="13" t="s">
        <v>509</v>
      </c>
      <c r="D380" s="5">
        <v>1</v>
      </c>
      <c r="E380" s="87">
        <v>0</v>
      </c>
      <c r="F380" s="87">
        <v>0</v>
      </c>
    </row>
    <row r="381" spans="1:6" ht="15" customHeight="1" x14ac:dyDescent="0.25">
      <c r="A381" s="5">
        <v>259</v>
      </c>
      <c r="B381" s="7" t="s">
        <v>514</v>
      </c>
      <c r="C381" s="13" t="s">
        <v>515</v>
      </c>
      <c r="D381" s="5">
        <v>1</v>
      </c>
      <c r="E381" s="87">
        <v>0</v>
      </c>
      <c r="F381" s="87">
        <v>0</v>
      </c>
    </row>
    <row r="382" spans="1:6" ht="15" customHeight="1" x14ac:dyDescent="0.25">
      <c r="A382" s="5">
        <v>261</v>
      </c>
      <c r="B382" s="7" t="s">
        <v>518</v>
      </c>
      <c r="C382" s="13" t="s">
        <v>519</v>
      </c>
      <c r="D382" s="5">
        <v>287</v>
      </c>
      <c r="E382" s="87">
        <v>0.05</v>
      </c>
      <c r="F382" s="87">
        <v>0.19</v>
      </c>
    </row>
    <row r="383" spans="1:6" ht="15" customHeight="1" x14ac:dyDescent="0.25">
      <c r="A383" s="5">
        <v>265</v>
      </c>
      <c r="B383" s="7" t="s">
        <v>528</v>
      </c>
      <c r="C383" s="13" t="s">
        <v>529</v>
      </c>
      <c r="D383" s="5">
        <v>1</v>
      </c>
      <c r="E383" s="87">
        <v>0</v>
      </c>
      <c r="F383" s="87">
        <v>0</v>
      </c>
    </row>
    <row r="384" spans="1:6" ht="15" customHeight="1" x14ac:dyDescent="0.25">
      <c r="A384" s="5">
        <v>266</v>
      </c>
      <c r="B384" s="7" t="s">
        <v>530</v>
      </c>
      <c r="C384" s="13" t="s">
        <v>531</v>
      </c>
      <c r="D384" s="5">
        <v>8</v>
      </c>
      <c r="E384" s="87">
        <v>0</v>
      </c>
      <c r="F384" s="87">
        <v>0.01</v>
      </c>
    </row>
    <row r="385" spans="1:6" ht="15" customHeight="1" x14ac:dyDescent="0.25">
      <c r="A385" s="3" t="s">
        <v>552</v>
      </c>
      <c r="B385" s="6" t="s">
        <v>641</v>
      </c>
      <c r="C385" s="3" t="s">
        <v>553</v>
      </c>
      <c r="D385" s="4">
        <f>SUM(D386:D389)</f>
        <v>5263</v>
      </c>
      <c r="E385" s="24">
        <f>SUM(E386:E389)</f>
        <v>1</v>
      </c>
      <c r="F385" s="24">
        <f>SUM(F386:F389)</f>
        <v>3.44</v>
      </c>
    </row>
    <row r="386" spans="1:6" ht="15" customHeight="1" x14ac:dyDescent="0.25">
      <c r="A386" s="5">
        <v>267</v>
      </c>
      <c r="B386" s="7" t="s">
        <v>532</v>
      </c>
      <c r="C386" s="13" t="s">
        <v>533</v>
      </c>
      <c r="D386" s="5">
        <v>3729</v>
      </c>
      <c r="E386" s="87">
        <v>0.71</v>
      </c>
      <c r="F386" s="87">
        <v>2.44</v>
      </c>
    </row>
    <row r="387" spans="1:6" ht="15" customHeight="1" x14ac:dyDescent="0.25">
      <c r="A387" s="5">
        <v>268</v>
      </c>
      <c r="B387" s="7" t="s">
        <v>534</v>
      </c>
      <c r="C387" s="13" t="s">
        <v>535</v>
      </c>
      <c r="D387" s="5">
        <v>26</v>
      </c>
      <c r="E387" s="87">
        <v>0</v>
      </c>
      <c r="F387" s="87">
        <v>0.02</v>
      </c>
    </row>
    <row r="388" spans="1:6" ht="15" customHeight="1" x14ac:dyDescent="0.25">
      <c r="A388" s="5">
        <v>269</v>
      </c>
      <c r="B388" s="7" t="s">
        <v>536</v>
      </c>
      <c r="C388" s="13" t="s">
        <v>537</v>
      </c>
      <c r="D388" s="5">
        <v>109</v>
      </c>
      <c r="E388" s="87">
        <v>0.02</v>
      </c>
      <c r="F388" s="87">
        <v>7.0000000000000007E-2</v>
      </c>
    </row>
    <row r="389" spans="1:6" ht="15" customHeight="1" x14ac:dyDescent="0.25">
      <c r="A389" s="5">
        <v>270</v>
      </c>
      <c r="B389" s="7" t="s">
        <v>538</v>
      </c>
      <c r="C389" s="13" t="s">
        <v>539</v>
      </c>
      <c r="D389" s="5">
        <v>1399</v>
      </c>
      <c r="E389" s="87">
        <v>0.27</v>
      </c>
      <c r="F389" s="87">
        <v>0.91</v>
      </c>
    </row>
    <row r="390" spans="1:6" ht="15" customHeight="1" x14ac:dyDescent="0.25">
      <c r="A390" s="3" t="s">
        <v>564</v>
      </c>
      <c r="B390" s="6" t="s">
        <v>642</v>
      </c>
      <c r="C390" s="3" t="s">
        <v>565</v>
      </c>
      <c r="D390" s="4">
        <f>SUM(D391:D397)</f>
        <v>43</v>
      </c>
      <c r="E390" s="24">
        <f>SUM(E391:E397)</f>
        <v>0</v>
      </c>
      <c r="F390" s="24">
        <f>SUM(F391:F397)</f>
        <v>0.03</v>
      </c>
    </row>
    <row r="391" spans="1:6" ht="15" customHeight="1" x14ac:dyDescent="0.25">
      <c r="A391" s="5">
        <v>276</v>
      </c>
      <c r="B391" s="7" t="s">
        <v>550</v>
      </c>
      <c r="C391" s="13" t="s">
        <v>551</v>
      </c>
      <c r="D391" s="5">
        <v>2</v>
      </c>
      <c r="E391" s="87">
        <v>0</v>
      </c>
      <c r="F391" s="87">
        <v>0</v>
      </c>
    </row>
    <row r="392" spans="1:6" ht="15" customHeight="1" x14ac:dyDescent="0.25">
      <c r="A392" s="5">
        <v>279</v>
      </c>
      <c r="B392" s="7" t="s">
        <v>558</v>
      </c>
      <c r="C392" s="13" t="s">
        <v>559</v>
      </c>
      <c r="D392" s="5">
        <v>2</v>
      </c>
      <c r="E392" s="87">
        <v>0</v>
      </c>
      <c r="F392" s="87">
        <v>0</v>
      </c>
    </row>
    <row r="393" spans="1:6" ht="15" customHeight="1" x14ac:dyDescent="0.25">
      <c r="A393" s="5">
        <v>281</v>
      </c>
      <c r="B393" s="7" t="s">
        <v>562</v>
      </c>
      <c r="C393" s="13" t="s">
        <v>563</v>
      </c>
      <c r="D393" s="5">
        <v>18</v>
      </c>
      <c r="E393" s="87">
        <v>0</v>
      </c>
      <c r="F393" s="87">
        <v>0.01</v>
      </c>
    </row>
    <row r="394" spans="1:6" ht="15" customHeight="1" x14ac:dyDescent="0.25">
      <c r="A394" s="5">
        <v>282</v>
      </c>
      <c r="B394" s="7" t="s">
        <v>566</v>
      </c>
      <c r="C394" s="13" t="s">
        <v>567</v>
      </c>
      <c r="D394" s="5">
        <v>9</v>
      </c>
      <c r="E394" s="87">
        <v>0</v>
      </c>
      <c r="F394" s="87">
        <v>0.01</v>
      </c>
    </row>
    <row r="395" spans="1:6" ht="15" customHeight="1" x14ac:dyDescent="0.25">
      <c r="A395" s="5">
        <v>283</v>
      </c>
      <c r="B395" s="7" t="s">
        <v>568</v>
      </c>
      <c r="C395" s="13" t="s">
        <v>569</v>
      </c>
      <c r="D395" s="5">
        <v>1</v>
      </c>
      <c r="E395" s="87">
        <v>0</v>
      </c>
      <c r="F395" s="87">
        <v>0</v>
      </c>
    </row>
    <row r="396" spans="1:6" ht="15" customHeight="1" x14ac:dyDescent="0.25">
      <c r="A396" s="5">
        <v>287</v>
      </c>
      <c r="B396" s="7" t="s">
        <v>576</v>
      </c>
      <c r="C396" s="13" t="s">
        <v>577</v>
      </c>
      <c r="D396" s="5">
        <v>2</v>
      </c>
      <c r="E396" s="87">
        <v>0</v>
      </c>
      <c r="F396" s="87">
        <v>0</v>
      </c>
    </row>
    <row r="397" spans="1:6" ht="15" customHeight="1" x14ac:dyDescent="0.25">
      <c r="A397" s="5">
        <v>288</v>
      </c>
      <c r="B397" s="7" t="s">
        <v>578</v>
      </c>
      <c r="C397" s="13" t="s">
        <v>579</v>
      </c>
      <c r="D397" s="5">
        <v>9</v>
      </c>
      <c r="E397" s="87">
        <v>0</v>
      </c>
      <c r="F397" s="87">
        <v>0.01</v>
      </c>
    </row>
    <row r="398" spans="1:6" ht="15" customHeight="1" x14ac:dyDescent="0.25">
      <c r="A398" s="3" t="s">
        <v>601</v>
      </c>
      <c r="B398" s="6" t="s">
        <v>643</v>
      </c>
      <c r="C398" s="3" t="s">
        <v>602</v>
      </c>
      <c r="D398" s="36">
        <f>SUM(D399:D406)</f>
        <v>280824</v>
      </c>
      <c r="E398" s="82">
        <f>SUM(E399:E406)</f>
        <v>53.279999999999994</v>
      </c>
      <c r="F398" s="82">
        <f>SUM(F399:F406)</f>
        <v>183.45</v>
      </c>
    </row>
    <row r="399" spans="1:6" ht="15" customHeight="1" x14ac:dyDescent="0.25">
      <c r="A399" s="5">
        <v>290</v>
      </c>
      <c r="B399" s="7" t="s">
        <v>582</v>
      </c>
      <c r="C399" s="13" t="s">
        <v>583</v>
      </c>
      <c r="D399" s="5">
        <v>168836</v>
      </c>
      <c r="E399" s="87">
        <v>32.03</v>
      </c>
      <c r="F399" s="87">
        <v>110.29</v>
      </c>
    </row>
    <row r="400" spans="1:6" ht="15" customHeight="1" x14ac:dyDescent="0.25">
      <c r="A400" s="5">
        <v>292</v>
      </c>
      <c r="B400" s="7" t="s">
        <v>586</v>
      </c>
      <c r="C400" s="13" t="s">
        <v>587</v>
      </c>
      <c r="D400" s="5">
        <v>352</v>
      </c>
      <c r="E400" s="87">
        <v>7.0000000000000007E-2</v>
      </c>
      <c r="F400" s="87">
        <v>0.23</v>
      </c>
    </row>
    <row r="401" spans="1:6" ht="15" customHeight="1" x14ac:dyDescent="0.25">
      <c r="A401" s="5">
        <v>293</v>
      </c>
      <c r="B401" s="7" t="s">
        <v>588</v>
      </c>
      <c r="C401" s="13" t="s">
        <v>589</v>
      </c>
      <c r="D401" s="5">
        <v>32421</v>
      </c>
      <c r="E401" s="87">
        <v>6.15</v>
      </c>
      <c r="F401" s="87">
        <v>21.18</v>
      </c>
    </row>
    <row r="402" spans="1:6" ht="15" customHeight="1" x14ac:dyDescent="0.25">
      <c r="A402" s="5">
        <v>294</v>
      </c>
      <c r="B402" s="7" t="s">
        <v>590</v>
      </c>
      <c r="C402" s="13" t="s">
        <v>591</v>
      </c>
      <c r="D402" s="5">
        <v>34611</v>
      </c>
      <c r="E402" s="87">
        <v>6.57</v>
      </c>
      <c r="F402" s="87">
        <v>22.61</v>
      </c>
    </row>
    <row r="403" spans="1:6" ht="15" customHeight="1" x14ac:dyDescent="0.25">
      <c r="A403" s="5">
        <v>295</v>
      </c>
      <c r="B403" s="7" t="s">
        <v>592</v>
      </c>
      <c r="C403" s="13" t="s">
        <v>593</v>
      </c>
      <c r="D403" s="5">
        <v>1</v>
      </c>
      <c r="E403" s="87">
        <v>0</v>
      </c>
      <c r="F403" s="87">
        <v>0</v>
      </c>
    </row>
    <row r="404" spans="1:6" ht="15" customHeight="1" x14ac:dyDescent="0.25">
      <c r="A404" s="5">
        <v>296</v>
      </c>
      <c r="B404" s="7" t="s">
        <v>594</v>
      </c>
      <c r="C404" s="13" t="s">
        <v>595</v>
      </c>
      <c r="D404" s="5">
        <v>8675</v>
      </c>
      <c r="E404" s="87">
        <v>1.65</v>
      </c>
      <c r="F404" s="87">
        <v>5.67</v>
      </c>
    </row>
    <row r="405" spans="1:6" ht="15" customHeight="1" x14ac:dyDescent="0.25">
      <c r="A405" s="5">
        <v>297</v>
      </c>
      <c r="B405" s="7" t="s">
        <v>596</v>
      </c>
      <c r="C405" s="13" t="s">
        <v>597</v>
      </c>
      <c r="D405" s="5">
        <v>1953</v>
      </c>
      <c r="E405" s="87">
        <v>0.37</v>
      </c>
      <c r="F405" s="87">
        <v>1.28</v>
      </c>
    </row>
    <row r="406" spans="1:6" ht="15" customHeight="1" x14ac:dyDescent="0.25">
      <c r="A406" s="5">
        <v>298</v>
      </c>
      <c r="B406" s="7" t="s">
        <v>598</v>
      </c>
      <c r="C406" s="13" t="s">
        <v>599</v>
      </c>
      <c r="D406" s="5">
        <v>33975</v>
      </c>
      <c r="E406" s="87">
        <v>6.44</v>
      </c>
      <c r="F406" s="87">
        <v>22.19</v>
      </c>
    </row>
    <row r="407" spans="1:6" ht="15" customHeight="1" x14ac:dyDescent="0.25">
      <c r="A407" s="3" t="s">
        <v>620</v>
      </c>
      <c r="B407" s="6" t="s">
        <v>644</v>
      </c>
      <c r="C407" s="3" t="s">
        <v>603</v>
      </c>
      <c r="D407" s="4">
        <v>6</v>
      </c>
      <c r="E407" s="24">
        <v>0</v>
      </c>
      <c r="F407" s="24">
        <v>0</v>
      </c>
    </row>
    <row r="408" spans="1:6" ht="15" customHeight="1" x14ac:dyDescent="0.25">
      <c r="A408" s="5">
        <v>902</v>
      </c>
      <c r="B408" s="7" t="s">
        <v>786</v>
      </c>
      <c r="C408" s="13" t="s">
        <v>600</v>
      </c>
      <c r="D408" s="5">
        <v>6</v>
      </c>
      <c r="E408" s="87">
        <v>0</v>
      </c>
      <c r="F408" s="87">
        <v>0</v>
      </c>
    </row>
    <row r="409" spans="1:6" ht="20.100000000000001" customHeight="1" x14ac:dyDescent="0.25">
      <c r="A409" s="111"/>
      <c r="B409" s="111" t="s">
        <v>654</v>
      </c>
      <c r="C409" s="85"/>
      <c r="D409" s="73">
        <f>D410+D427+D459+D464+D474+D482+D489+D492+D494+D509+D515+D530+D533+D544+D566++D578+D583+D590+D595+D603</f>
        <v>392807</v>
      </c>
      <c r="E409" s="73">
        <f>E410+E427+E459+E464+E474+E482+E489+E492+E494+E509+E515+E530+E533+E544+E566++E578+E583+E590+E595+E603</f>
        <v>100</v>
      </c>
      <c r="F409" s="73">
        <f>F410+F427+F459+F464+F474+F482+F489+F492+F494+F509+F515+F530+F533+F544+F566++F578+F583+F590+F595+F603</f>
        <v>278.91999999999996</v>
      </c>
    </row>
    <row r="410" spans="1:6" ht="15" customHeight="1" x14ac:dyDescent="0.25">
      <c r="A410" s="17" t="s">
        <v>0</v>
      </c>
      <c r="B410" s="6" t="s">
        <v>627</v>
      </c>
      <c r="C410" s="3" t="s">
        <v>1</v>
      </c>
      <c r="D410" s="4">
        <f>SUM(D411:D426)</f>
        <v>1992</v>
      </c>
      <c r="E410" s="24">
        <f>SUM(E412:E426)</f>
        <v>0.49000000000000005</v>
      </c>
      <c r="F410" s="24">
        <f>SUM(F412:F426)</f>
        <v>1.41</v>
      </c>
    </row>
    <row r="411" spans="1:6" ht="15" customHeight="1" x14ac:dyDescent="0.25">
      <c r="A411" s="38">
        <v>5</v>
      </c>
      <c r="B411" s="66" t="s">
        <v>6</v>
      </c>
      <c r="C411" s="60" t="s">
        <v>7</v>
      </c>
      <c r="D411" s="71">
        <v>3</v>
      </c>
      <c r="E411" s="88">
        <v>0</v>
      </c>
      <c r="F411" s="88">
        <v>0</v>
      </c>
    </row>
    <row r="412" spans="1:6" ht="15" customHeight="1" x14ac:dyDescent="0.25">
      <c r="A412" s="5">
        <v>6</v>
      </c>
      <c r="B412" s="15" t="s">
        <v>8</v>
      </c>
      <c r="C412" s="9" t="s">
        <v>9</v>
      </c>
      <c r="D412" s="5">
        <v>4</v>
      </c>
      <c r="E412" s="87">
        <v>0</v>
      </c>
      <c r="F412" s="87">
        <v>0</v>
      </c>
    </row>
    <row r="413" spans="1:6" ht="15" customHeight="1" x14ac:dyDescent="0.25">
      <c r="A413" s="5">
        <v>10</v>
      </c>
      <c r="B413" s="15" t="s">
        <v>14</v>
      </c>
      <c r="C413" s="9" t="s">
        <v>15</v>
      </c>
      <c r="D413" s="5">
        <v>1</v>
      </c>
      <c r="E413" s="87">
        <v>0</v>
      </c>
      <c r="F413" s="87">
        <v>0</v>
      </c>
    </row>
    <row r="414" spans="1:6" ht="15" customHeight="1" x14ac:dyDescent="0.25">
      <c r="A414" s="5">
        <v>18</v>
      </c>
      <c r="B414" s="15" t="s">
        <v>20</v>
      </c>
      <c r="C414" s="9" t="s">
        <v>21</v>
      </c>
      <c r="D414" s="14">
        <v>45</v>
      </c>
      <c r="E414" s="30">
        <v>0.01</v>
      </c>
      <c r="F414" s="30">
        <v>0.03</v>
      </c>
    </row>
    <row r="415" spans="1:6" ht="15" customHeight="1" x14ac:dyDescent="0.25">
      <c r="A415" s="5">
        <v>21</v>
      </c>
      <c r="B415" s="15" t="s">
        <v>24</v>
      </c>
      <c r="C415" s="9" t="s">
        <v>25</v>
      </c>
      <c r="D415" s="14">
        <v>1</v>
      </c>
      <c r="E415" s="30">
        <v>0</v>
      </c>
      <c r="F415" s="30">
        <v>0</v>
      </c>
    </row>
    <row r="416" spans="1:6" ht="15" customHeight="1" x14ac:dyDescent="0.25">
      <c r="A416" s="5">
        <v>23</v>
      </c>
      <c r="B416" s="15" t="s">
        <v>28</v>
      </c>
      <c r="C416" s="9" t="s">
        <v>29</v>
      </c>
      <c r="D416" s="14">
        <v>88</v>
      </c>
      <c r="E416" s="30">
        <v>0.02</v>
      </c>
      <c r="F416" s="30">
        <v>0.06</v>
      </c>
    </row>
    <row r="417" spans="1:6" ht="15" customHeight="1" x14ac:dyDescent="0.25">
      <c r="A417" s="5">
        <v>24</v>
      </c>
      <c r="B417" s="15" t="s">
        <v>30</v>
      </c>
      <c r="C417" s="9" t="s">
        <v>31</v>
      </c>
      <c r="D417" s="14">
        <v>975</v>
      </c>
      <c r="E417" s="30">
        <v>0.25</v>
      </c>
      <c r="F417" s="30">
        <v>0.69</v>
      </c>
    </row>
    <row r="418" spans="1:6" ht="15" customHeight="1" x14ac:dyDescent="0.25">
      <c r="A418" s="5">
        <v>25</v>
      </c>
      <c r="B418" s="15" t="s">
        <v>32</v>
      </c>
      <c r="C418" s="9" t="s">
        <v>33</v>
      </c>
      <c r="D418" s="14">
        <v>2</v>
      </c>
      <c r="E418" s="30">
        <v>0</v>
      </c>
      <c r="F418" s="30">
        <v>0</v>
      </c>
    </row>
    <row r="419" spans="1:6" ht="15" customHeight="1" x14ac:dyDescent="0.25">
      <c r="A419" s="5">
        <v>30</v>
      </c>
      <c r="B419" s="15" t="s">
        <v>36</v>
      </c>
      <c r="C419" s="9" t="s">
        <v>37</v>
      </c>
      <c r="D419" s="14">
        <v>3</v>
      </c>
      <c r="E419" s="30">
        <v>0</v>
      </c>
      <c r="F419" s="30">
        <v>0</v>
      </c>
    </row>
    <row r="420" spans="1:6" ht="15" customHeight="1" x14ac:dyDescent="0.25">
      <c r="A420" s="5">
        <v>33</v>
      </c>
      <c r="B420" s="15" t="s">
        <v>40</v>
      </c>
      <c r="C420" s="9" t="s">
        <v>41</v>
      </c>
      <c r="D420" s="14">
        <v>39</v>
      </c>
      <c r="E420" s="30">
        <v>0.01</v>
      </c>
      <c r="F420" s="30">
        <v>0.03</v>
      </c>
    </row>
    <row r="421" spans="1:6" ht="15" customHeight="1" x14ac:dyDescent="0.25">
      <c r="A421" s="5">
        <v>34</v>
      </c>
      <c r="B421" s="15" t="s">
        <v>42</v>
      </c>
      <c r="C421" s="9" t="s">
        <v>43</v>
      </c>
      <c r="D421" s="14">
        <v>13</v>
      </c>
      <c r="E421" s="30">
        <v>0</v>
      </c>
      <c r="F421" s="30">
        <v>0.01</v>
      </c>
    </row>
    <row r="422" spans="1:6" ht="15" customHeight="1" x14ac:dyDescent="0.25">
      <c r="A422" s="5">
        <v>38</v>
      </c>
      <c r="B422" s="15" t="s">
        <v>50</v>
      </c>
      <c r="C422" s="9" t="s">
        <v>51</v>
      </c>
      <c r="D422" s="5">
        <v>11</v>
      </c>
      <c r="E422" s="87">
        <v>0</v>
      </c>
      <c r="F422" s="87">
        <v>0.01</v>
      </c>
    </row>
    <row r="423" spans="1:6" ht="15" customHeight="1" x14ac:dyDescent="0.25">
      <c r="A423" s="5">
        <v>41</v>
      </c>
      <c r="B423" s="15" t="s">
        <v>56</v>
      </c>
      <c r="C423" s="9" t="s">
        <v>57</v>
      </c>
      <c r="D423" s="14">
        <v>68</v>
      </c>
      <c r="E423" s="30">
        <v>0.02</v>
      </c>
      <c r="F423" s="30">
        <v>0.05</v>
      </c>
    </row>
    <row r="424" spans="1:6" ht="15" customHeight="1" x14ac:dyDescent="0.25">
      <c r="A424" s="5">
        <v>42</v>
      </c>
      <c r="B424" s="15" t="s">
        <v>58</v>
      </c>
      <c r="C424" s="9" t="s">
        <v>59</v>
      </c>
      <c r="D424" s="14">
        <v>726</v>
      </c>
      <c r="E424" s="30">
        <v>0.18</v>
      </c>
      <c r="F424" s="30">
        <v>0.52</v>
      </c>
    </row>
    <row r="425" spans="1:6" ht="15" customHeight="1" x14ac:dyDescent="0.25">
      <c r="A425" s="5">
        <v>53</v>
      </c>
      <c r="B425" s="15" t="s">
        <v>76</v>
      </c>
      <c r="C425" s="9" t="s">
        <v>77</v>
      </c>
      <c r="D425" s="14">
        <v>2</v>
      </c>
      <c r="E425" s="30">
        <v>0</v>
      </c>
      <c r="F425" s="30">
        <v>0</v>
      </c>
    </row>
    <row r="426" spans="1:6" ht="15" customHeight="1" x14ac:dyDescent="0.25">
      <c r="A426" s="5">
        <v>57</v>
      </c>
      <c r="B426" s="15" t="s">
        <v>82</v>
      </c>
      <c r="C426" s="9" t="s">
        <v>83</v>
      </c>
      <c r="D426" s="5">
        <v>11</v>
      </c>
      <c r="E426" s="87">
        <v>0</v>
      </c>
      <c r="F426" s="87">
        <v>0.01</v>
      </c>
    </row>
    <row r="427" spans="1:6" ht="15" customHeight="1" x14ac:dyDescent="0.25">
      <c r="A427" s="3" t="s">
        <v>84</v>
      </c>
      <c r="B427" s="6" t="s">
        <v>628</v>
      </c>
      <c r="C427" s="3" t="s">
        <v>85</v>
      </c>
      <c r="D427" s="4">
        <f>SUM(D428:D458)</f>
        <v>15304</v>
      </c>
      <c r="E427" s="24">
        <v>3.9</v>
      </c>
      <c r="F427" s="24">
        <f>SUM(F428:F458)</f>
        <v>10.829999999999998</v>
      </c>
    </row>
    <row r="428" spans="1:6" ht="15" customHeight="1" x14ac:dyDescent="0.25">
      <c r="A428" s="5">
        <v>58</v>
      </c>
      <c r="B428" s="15" t="s">
        <v>86</v>
      </c>
      <c r="C428" s="9" t="s">
        <v>87</v>
      </c>
      <c r="D428" s="5">
        <v>2</v>
      </c>
      <c r="E428" s="87">
        <v>0</v>
      </c>
      <c r="F428" s="87">
        <v>0</v>
      </c>
    </row>
    <row r="429" spans="1:6" ht="15" customHeight="1" x14ac:dyDescent="0.25">
      <c r="A429" s="5">
        <v>60</v>
      </c>
      <c r="B429" s="15" t="s">
        <v>90</v>
      </c>
      <c r="C429" s="9" t="s">
        <v>91</v>
      </c>
      <c r="D429" s="5">
        <v>2</v>
      </c>
      <c r="E429" s="87">
        <v>0</v>
      </c>
      <c r="F429" s="87">
        <v>0</v>
      </c>
    </row>
    <row r="430" spans="1:6" ht="15" customHeight="1" x14ac:dyDescent="0.25">
      <c r="A430" s="5">
        <v>61</v>
      </c>
      <c r="B430" s="15" t="s">
        <v>92</v>
      </c>
      <c r="C430" s="9" t="s">
        <v>93</v>
      </c>
      <c r="D430" s="5">
        <v>14</v>
      </c>
      <c r="E430" s="87">
        <v>0</v>
      </c>
      <c r="F430" s="87">
        <v>0.01</v>
      </c>
    </row>
    <row r="431" spans="1:6" ht="15" customHeight="1" x14ac:dyDescent="0.25">
      <c r="A431" s="5">
        <v>62</v>
      </c>
      <c r="B431" s="15" t="s">
        <v>94</v>
      </c>
      <c r="C431" s="9" t="s">
        <v>95</v>
      </c>
      <c r="D431" s="5">
        <v>26</v>
      </c>
      <c r="E431" s="87">
        <v>0.01</v>
      </c>
      <c r="F431" s="87">
        <v>0.02</v>
      </c>
    </row>
    <row r="432" spans="1:6" ht="15" customHeight="1" x14ac:dyDescent="0.25">
      <c r="A432" s="5">
        <v>64</v>
      </c>
      <c r="B432" s="15" t="s">
        <v>98</v>
      </c>
      <c r="C432" s="9" t="s">
        <v>99</v>
      </c>
      <c r="D432" s="5">
        <v>2</v>
      </c>
      <c r="E432" s="87">
        <v>0</v>
      </c>
      <c r="F432" s="87">
        <v>0</v>
      </c>
    </row>
    <row r="433" spans="1:6" ht="15" customHeight="1" x14ac:dyDescent="0.25">
      <c r="A433" s="5">
        <v>67</v>
      </c>
      <c r="B433" s="15" t="s">
        <v>104</v>
      </c>
      <c r="C433" s="9" t="s">
        <v>105</v>
      </c>
      <c r="D433" s="5">
        <v>4</v>
      </c>
      <c r="E433" s="87">
        <v>0</v>
      </c>
      <c r="F433" s="87">
        <v>0</v>
      </c>
    </row>
    <row r="434" spans="1:6" ht="15" customHeight="1" x14ac:dyDescent="0.25">
      <c r="A434" s="5">
        <v>68</v>
      </c>
      <c r="B434" s="15" t="s">
        <v>106</v>
      </c>
      <c r="C434" s="9" t="s">
        <v>107</v>
      </c>
      <c r="D434" s="5">
        <v>1</v>
      </c>
      <c r="E434" s="87">
        <v>0</v>
      </c>
      <c r="F434" s="87">
        <v>0</v>
      </c>
    </row>
    <row r="435" spans="1:6" ht="15" customHeight="1" x14ac:dyDescent="0.25">
      <c r="A435" s="5">
        <v>69</v>
      </c>
      <c r="B435" s="15" t="s">
        <v>108</v>
      </c>
      <c r="C435" s="9" t="s">
        <v>109</v>
      </c>
      <c r="D435" s="5">
        <v>2</v>
      </c>
      <c r="E435" s="87">
        <v>0</v>
      </c>
      <c r="F435" s="87">
        <v>0</v>
      </c>
    </row>
    <row r="436" spans="1:6" ht="15" customHeight="1" x14ac:dyDescent="0.25">
      <c r="A436" s="5">
        <v>70</v>
      </c>
      <c r="B436" s="15" t="s">
        <v>110</v>
      </c>
      <c r="C436" s="9" t="s">
        <v>111</v>
      </c>
      <c r="D436" s="5">
        <v>6</v>
      </c>
      <c r="E436" s="87">
        <v>0</v>
      </c>
      <c r="F436" s="87">
        <v>0</v>
      </c>
    </row>
    <row r="437" spans="1:6" ht="15" customHeight="1" x14ac:dyDescent="0.25">
      <c r="A437" s="5">
        <v>71</v>
      </c>
      <c r="B437" s="15" t="s">
        <v>112</v>
      </c>
      <c r="C437" s="9" t="s">
        <v>113</v>
      </c>
      <c r="D437" s="5">
        <v>1</v>
      </c>
      <c r="E437" s="87">
        <v>0</v>
      </c>
      <c r="F437" s="87">
        <v>0</v>
      </c>
    </row>
    <row r="438" spans="1:6" ht="15" customHeight="1" x14ac:dyDescent="0.25">
      <c r="A438" s="5">
        <v>72</v>
      </c>
      <c r="B438" s="15" t="s">
        <v>114</v>
      </c>
      <c r="C438" s="9" t="s">
        <v>115</v>
      </c>
      <c r="D438" s="5">
        <v>44</v>
      </c>
      <c r="E438" s="87">
        <v>0.01</v>
      </c>
      <c r="F438" s="87">
        <v>0.03</v>
      </c>
    </row>
    <row r="439" spans="1:6" ht="15" customHeight="1" x14ac:dyDescent="0.25">
      <c r="A439" s="5">
        <v>73</v>
      </c>
      <c r="B439" s="15" t="s">
        <v>116</v>
      </c>
      <c r="C439" s="9" t="s">
        <v>117</v>
      </c>
      <c r="D439" s="5">
        <v>2675</v>
      </c>
      <c r="E439" s="87">
        <v>0.68</v>
      </c>
      <c r="F439" s="87">
        <v>1.9</v>
      </c>
    </row>
    <row r="440" spans="1:6" ht="15" customHeight="1" x14ac:dyDescent="0.25">
      <c r="A440" s="5">
        <v>74</v>
      </c>
      <c r="B440" s="15" t="s">
        <v>118</v>
      </c>
      <c r="C440" s="9" t="s">
        <v>119</v>
      </c>
      <c r="D440" s="5">
        <v>1270</v>
      </c>
      <c r="E440" s="87">
        <v>0.32</v>
      </c>
      <c r="F440" s="87">
        <v>0.9</v>
      </c>
    </row>
    <row r="441" spans="1:6" ht="15" customHeight="1" x14ac:dyDescent="0.25">
      <c r="A441" s="5">
        <v>75</v>
      </c>
      <c r="B441" s="15" t="s">
        <v>120</v>
      </c>
      <c r="C441" s="9" t="s">
        <v>121</v>
      </c>
      <c r="D441" s="5">
        <v>1161</v>
      </c>
      <c r="E441" s="87">
        <v>0.3</v>
      </c>
      <c r="F441" s="87">
        <v>0.82</v>
      </c>
    </row>
    <row r="442" spans="1:6" ht="15" customHeight="1" x14ac:dyDescent="0.25">
      <c r="A442" s="5">
        <v>76</v>
      </c>
      <c r="B442" s="15" t="s">
        <v>122</v>
      </c>
      <c r="C442" s="9" t="s">
        <v>123</v>
      </c>
      <c r="D442" s="5">
        <v>501</v>
      </c>
      <c r="E442" s="87">
        <v>0.13</v>
      </c>
      <c r="F442" s="87">
        <v>0.36</v>
      </c>
    </row>
    <row r="443" spans="1:6" ht="15" customHeight="1" x14ac:dyDescent="0.25">
      <c r="A443" s="5">
        <v>79</v>
      </c>
      <c r="B443" s="15" t="s">
        <v>128</v>
      </c>
      <c r="C443" s="9" t="s">
        <v>129</v>
      </c>
      <c r="D443" s="5">
        <v>8</v>
      </c>
      <c r="E443" s="87">
        <v>0</v>
      </c>
      <c r="F443" s="87">
        <v>0.01</v>
      </c>
    </row>
    <row r="444" spans="1:6" ht="15" customHeight="1" x14ac:dyDescent="0.25">
      <c r="A444" s="5">
        <v>80</v>
      </c>
      <c r="B444" s="15" t="s">
        <v>130</v>
      </c>
      <c r="C444" s="9" t="s">
        <v>131</v>
      </c>
      <c r="D444" s="5">
        <v>7</v>
      </c>
      <c r="E444" s="87">
        <v>0</v>
      </c>
      <c r="F444" s="87">
        <v>0</v>
      </c>
    </row>
    <row r="445" spans="1:6" ht="15" customHeight="1" x14ac:dyDescent="0.25">
      <c r="A445" s="5">
        <v>81</v>
      </c>
      <c r="B445" s="15" t="s">
        <v>132</v>
      </c>
      <c r="C445" s="9" t="s">
        <v>133</v>
      </c>
      <c r="D445" s="5">
        <v>1</v>
      </c>
      <c r="E445" s="87">
        <v>0</v>
      </c>
      <c r="F445" s="87">
        <v>0</v>
      </c>
    </row>
    <row r="446" spans="1:6" ht="15" customHeight="1" x14ac:dyDescent="0.25">
      <c r="A446" s="5">
        <v>82</v>
      </c>
      <c r="B446" s="15" t="s">
        <v>134</v>
      </c>
      <c r="C446" s="9" t="s">
        <v>135</v>
      </c>
      <c r="D446" s="5">
        <v>5</v>
      </c>
      <c r="E446" s="87">
        <v>0</v>
      </c>
      <c r="F446" s="87">
        <v>0</v>
      </c>
    </row>
    <row r="447" spans="1:6" ht="15" customHeight="1" x14ac:dyDescent="0.25">
      <c r="A447" s="5">
        <v>84</v>
      </c>
      <c r="B447" s="15" t="s">
        <v>138</v>
      </c>
      <c r="C447" s="9" t="s">
        <v>139</v>
      </c>
      <c r="D447" s="5">
        <v>33</v>
      </c>
      <c r="E447" s="87">
        <v>0.01</v>
      </c>
      <c r="F447" s="87">
        <v>0.02</v>
      </c>
    </row>
    <row r="448" spans="1:6" ht="15" customHeight="1" x14ac:dyDescent="0.25">
      <c r="A448" s="5">
        <v>86</v>
      </c>
      <c r="B448" s="15" t="s">
        <v>142</v>
      </c>
      <c r="C448" s="9" t="s">
        <v>143</v>
      </c>
      <c r="D448" s="5">
        <v>7</v>
      </c>
      <c r="E448" s="87">
        <v>0</v>
      </c>
      <c r="F448" s="87">
        <v>0</v>
      </c>
    </row>
    <row r="449" spans="1:6" ht="15" customHeight="1" x14ac:dyDescent="0.25">
      <c r="A449" s="5">
        <v>87</v>
      </c>
      <c r="B449" s="15" t="s">
        <v>144</v>
      </c>
      <c r="C449" s="9" t="s">
        <v>145</v>
      </c>
      <c r="D449" s="5">
        <v>4</v>
      </c>
      <c r="E449" s="87">
        <v>0</v>
      </c>
      <c r="F449" s="87">
        <v>0</v>
      </c>
    </row>
    <row r="450" spans="1:6" ht="15" customHeight="1" x14ac:dyDescent="0.25">
      <c r="A450" s="5">
        <v>88</v>
      </c>
      <c r="B450" s="15" t="s">
        <v>146</v>
      </c>
      <c r="C450" s="9" t="s">
        <v>147</v>
      </c>
      <c r="D450" s="5">
        <v>3</v>
      </c>
      <c r="E450" s="87">
        <v>0</v>
      </c>
      <c r="F450" s="87">
        <v>0</v>
      </c>
    </row>
    <row r="451" spans="1:6" ht="15" customHeight="1" x14ac:dyDescent="0.25">
      <c r="A451" s="5">
        <v>89</v>
      </c>
      <c r="B451" s="15" t="s">
        <v>148</v>
      </c>
      <c r="C451" s="9" t="s">
        <v>149</v>
      </c>
      <c r="D451" s="5">
        <v>21</v>
      </c>
      <c r="E451" s="87">
        <v>0.01</v>
      </c>
      <c r="F451" s="87">
        <v>0.01</v>
      </c>
    </row>
    <row r="452" spans="1:6" ht="15" customHeight="1" x14ac:dyDescent="0.25">
      <c r="A452" s="5">
        <v>90</v>
      </c>
      <c r="B452" s="15" t="s">
        <v>150</v>
      </c>
      <c r="C452" s="9" t="s">
        <v>151</v>
      </c>
      <c r="D452" s="5">
        <v>25</v>
      </c>
      <c r="E452" s="87">
        <v>0.01</v>
      </c>
      <c r="F452" s="87">
        <v>0.02</v>
      </c>
    </row>
    <row r="453" spans="1:6" ht="15" customHeight="1" x14ac:dyDescent="0.25">
      <c r="A453" s="5">
        <v>91</v>
      </c>
      <c r="B453" s="15" t="s">
        <v>152</v>
      </c>
      <c r="C453" s="9" t="s">
        <v>153</v>
      </c>
      <c r="D453" s="5">
        <v>795</v>
      </c>
      <c r="E453" s="87">
        <v>0.2</v>
      </c>
      <c r="F453" s="87">
        <v>0.56000000000000005</v>
      </c>
    </row>
    <row r="454" spans="1:6" ht="15" customHeight="1" x14ac:dyDescent="0.25">
      <c r="A454" s="5">
        <v>92</v>
      </c>
      <c r="B454" s="15" t="s">
        <v>154</v>
      </c>
      <c r="C454" s="9" t="s">
        <v>155</v>
      </c>
      <c r="D454" s="5">
        <v>5290</v>
      </c>
      <c r="E454" s="87">
        <v>1.35</v>
      </c>
      <c r="F454" s="87">
        <v>3.76</v>
      </c>
    </row>
    <row r="455" spans="1:6" ht="15" customHeight="1" x14ac:dyDescent="0.25">
      <c r="A455" s="5">
        <v>93</v>
      </c>
      <c r="B455" s="15" t="s">
        <v>156</v>
      </c>
      <c r="C455" s="9" t="s">
        <v>157</v>
      </c>
      <c r="D455" s="5">
        <v>2450</v>
      </c>
      <c r="E455" s="87">
        <v>0.62</v>
      </c>
      <c r="F455" s="87">
        <v>1.74</v>
      </c>
    </row>
    <row r="456" spans="1:6" ht="15" customHeight="1" x14ac:dyDescent="0.25">
      <c r="A456" s="5">
        <v>94</v>
      </c>
      <c r="B456" s="15" t="s">
        <v>158</v>
      </c>
      <c r="C456" s="9" t="s">
        <v>159</v>
      </c>
      <c r="D456" s="5">
        <v>10</v>
      </c>
      <c r="E456" s="87">
        <v>0</v>
      </c>
      <c r="F456" s="87">
        <v>0.01</v>
      </c>
    </row>
    <row r="457" spans="1:6" ht="15" customHeight="1" x14ac:dyDescent="0.25">
      <c r="A457" s="5">
        <v>95</v>
      </c>
      <c r="B457" s="15" t="s">
        <v>160</v>
      </c>
      <c r="C457" s="9" t="s">
        <v>161</v>
      </c>
      <c r="D457" s="5">
        <v>2</v>
      </c>
      <c r="E457" s="87">
        <v>0</v>
      </c>
      <c r="F457" s="87">
        <v>0</v>
      </c>
    </row>
    <row r="458" spans="1:6" ht="15" customHeight="1" x14ac:dyDescent="0.25">
      <c r="A458" s="5">
        <v>96</v>
      </c>
      <c r="B458" s="15" t="s">
        <v>162</v>
      </c>
      <c r="C458" s="9" t="s">
        <v>163</v>
      </c>
      <c r="D458" s="5">
        <v>932</v>
      </c>
      <c r="E458" s="87">
        <v>0.24</v>
      </c>
      <c r="F458" s="87">
        <v>0.66</v>
      </c>
    </row>
    <row r="459" spans="1:6" ht="15" customHeight="1" x14ac:dyDescent="0.25">
      <c r="A459" s="3" t="s">
        <v>164</v>
      </c>
      <c r="B459" s="2" t="s">
        <v>629</v>
      </c>
      <c r="C459" s="3" t="s">
        <v>165</v>
      </c>
      <c r="D459" s="4">
        <f>SUM(D460:D463)</f>
        <v>3328</v>
      </c>
      <c r="E459" s="24">
        <f>SUM(E460:E463)</f>
        <v>0.8600000000000001</v>
      </c>
      <c r="F459" s="24">
        <f>SUM(F460:F463)</f>
        <v>2.36</v>
      </c>
    </row>
    <row r="460" spans="1:6" ht="15" customHeight="1" x14ac:dyDescent="0.25">
      <c r="A460" s="5">
        <v>97</v>
      </c>
      <c r="B460" s="15" t="s">
        <v>166</v>
      </c>
      <c r="C460" s="9" t="s">
        <v>167</v>
      </c>
      <c r="D460" s="5">
        <v>2105</v>
      </c>
      <c r="E460" s="87">
        <v>0.54</v>
      </c>
      <c r="F460" s="87">
        <v>1.5</v>
      </c>
    </row>
    <row r="461" spans="1:6" ht="15" customHeight="1" x14ac:dyDescent="0.25">
      <c r="A461" s="5">
        <v>98</v>
      </c>
      <c r="B461" s="15" t="s">
        <v>168</v>
      </c>
      <c r="C461" s="9" t="s">
        <v>169</v>
      </c>
      <c r="D461" s="5">
        <v>21</v>
      </c>
      <c r="E461" s="87">
        <v>0.01</v>
      </c>
      <c r="F461" s="87">
        <v>0.01</v>
      </c>
    </row>
    <row r="462" spans="1:6" ht="15" customHeight="1" x14ac:dyDescent="0.25">
      <c r="A462" s="5">
        <v>99</v>
      </c>
      <c r="B462" s="15" t="s">
        <v>170</v>
      </c>
      <c r="C462" s="9" t="s">
        <v>171</v>
      </c>
      <c r="D462" s="5">
        <v>1199</v>
      </c>
      <c r="E462" s="87">
        <v>0.31</v>
      </c>
      <c r="F462" s="87">
        <v>0.85</v>
      </c>
    </row>
    <row r="463" spans="1:6" ht="15" customHeight="1" x14ac:dyDescent="0.25">
      <c r="A463" s="5">
        <v>100</v>
      </c>
      <c r="B463" s="15" t="s">
        <v>172</v>
      </c>
      <c r="C463" s="9" t="s">
        <v>173</v>
      </c>
      <c r="D463" s="5">
        <v>3</v>
      </c>
      <c r="E463" s="87">
        <v>0</v>
      </c>
      <c r="F463" s="87">
        <v>0</v>
      </c>
    </row>
    <row r="464" spans="1:6" ht="15" customHeight="1" x14ac:dyDescent="0.25">
      <c r="A464" s="3" t="s">
        <v>174</v>
      </c>
      <c r="B464" s="6" t="s">
        <v>630</v>
      </c>
      <c r="C464" s="3" t="s">
        <v>175</v>
      </c>
      <c r="D464" s="4">
        <f>SUM(D465:D473)</f>
        <v>2777</v>
      </c>
      <c r="E464" s="24">
        <v>0.71</v>
      </c>
      <c r="F464" s="24">
        <f>SUM(F465:F473)</f>
        <v>1.98</v>
      </c>
    </row>
    <row r="465" spans="1:6" ht="15" customHeight="1" x14ac:dyDescent="0.25">
      <c r="A465" s="5">
        <v>101</v>
      </c>
      <c r="B465" s="15" t="s">
        <v>176</v>
      </c>
      <c r="C465" s="9" t="s">
        <v>177</v>
      </c>
      <c r="D465" s="5">
        <v>25</v>
      </c>
      <c r="E465" s="87">
        <v>0.01</v>
      </c>
      <c r="F465" s="87">
        <v>0.02</v>
      </c>
    </row>
    <row r="466" spans="1:6" ht="15" customHeight="1" x14ac:dyDescent="0.25">
      <c r="A466" s="5">
        <v>102</v>
      </c>
      <c r="B466" s="15" t="s">
        <v>178</v>
      </c>
      <c r="C466" s="9" t="s">
        <v>179</v>
      </c>
      <c r="D466" s="5">
        <v>18</v>
      </c>
      <c r="E466" s="87">
        <v>0</v>
      </c>
      <c r="F466" s="87">
        <v>0.01</v>
      </c>
    </row>
    <row r="467" spans="1:6" ht="15" customHeight="1" x14ac:dyDescent="0.25">
      <c r="A467" s="5">
        <v>103</v>
      </c>
      <c r="B467" s="15" t="s">
        <v>180</v>
      </c>
      <c r="C467" s="9" t="s">
        <v>181</v>
      </c>
      <c r="D467" s="5">
        <v>374</v>
      </c>
      <c r="E467" s="87">
        <v>0.1</v>
      </c>
      <c r="F467" s="87">
        <v>0.27</v>
      </c>
    </row>
    <row r="468" spans="1:6" ht="15" customHeight="1" x14ac:dyDescent="0.25">
      <c r="A468" s="5">
        <v>104</v>
      </c>
      <c r="B468" s="15" t="s">
        <v>182</v>
      </c>
      <c r="C468" s="9" t="s">
        <v>183</v>
      </c>
      <c r="D468" s="5">
        <v>131</v>
      </c>
      <c r="E468" s="87">
        <v>0.03</v>
      </c>
      <c r="F468" s="87">
        <v>0.09</v>
      </c>
    </row>
    <row r="469" spans="1:6" ht="15" customHeight="1" x14ac:dyDescent="0.25">
      <c r="A469" s="5">
        <v>105</v>
      </c>
      <c r="B469" s="15" t="s">
        <v>184</v>
      </c>
      <c r="C469" s="9" t="s">
        <v>185</v>
      </c>
      <c r="D469" s="5">
        <v>8</v>
      </c>
      <c r="E469" s="87">
        <v>0</v>
      </c>
      <c r="F469" s="87">
        <v>0.01</v>
      </c>
    </row>
    <row r="470" spans="1:6" ht="15" customHeight="1" x14ac:dyDescent="0.25">
      <c r="A470" s="5">
        <v>107</v>
      </c>
      <c r="B470" s="15" t="s">
        <v>188</v>
      </c>
      <c r="C470" s="9" t="s">
        <v>189</v>
      </c>
      <c r="D470" s="5">
        <v>33</v>
      </c>
      <c r="E470" s="87">
        <v>0.01</v>
      </c>
      <c r="F470" s="87">
        <v>0.02</v>
      </c>
    </row>
    <row r="471" spans="1:6" ht="15" customHeight="1" x14ac:dyDescent="0.25">
      <c r="A471" s="5">
        <v>109</v>
      </c>
      <c r="B471" s="15" t="s">
        <v>192</v>
      </c>
      <c r="C471" s="9" t="s">
        <v>193</v>
      </c>
      <c r="D471" s="5">
        <v>164</v>
      </c>
      <c r="E471" s="87">
        <v>0.04</v>
      </c>
      <c r="F471" s="87">
        <v>0.12</v>
      </c>
    </row>
    <row r="472" spans="1:6" ht="15" customHeight="1" x14ac:dyDescent="0.25">
      <c r="A472" s="5">
        <v>110</v>
      </c>
      <c r="B472" s="15" t="s">
        <v>194</v>
      </c>
      <c r="C472" s="9" t="s">
        <v>195</v>
      </c>
      <c r="D472" s="5">
        <v>2</v>
      </c>
      <c r="E472" s="87">
        <v>0</v>
      </c>
      <c r="F472" s="87">
        <v>0</v>
      </c>
    </row>
    <row r="473" spans="1:6" ht="15" customHeight="1" x14ac:dyDescent="0.25">
      <c r="A473" s="5">
        <v>111</v>
      </c>
      <c r="B473" s="15" t="s">
        <v>196</v>
      </c>
      <c r="C473" s="9" t="s">
        <v>197</v>
      </c>
      <c r="D473" s="5">
        <v>2022</v>
      </c>
      <c r="E473" s="87">
        <v>0.51</v>
      </c>
      <c r="F473" s="87">
        <v>1.44</v>
      </c>
    </row>
    <row r="474" spans="1:6" ht="15" customHeight="1" x14ac:dyDescent="0.25">
      <c r="A474" s="3" t="s">
        <v>198</v>
      </c>
      <c r="B474" s="6" t="s">
        <v>631</v>
      </c>
      <c r="C474" s="3" t="s">
        <v>199</v>
      </c>
      <c r="D474" s="4">
        <f>SUM(D475:D481)</f>
        <v>48</v>
      </c>
      <c r="E474" s="24">
        <f>SUM(E475:E481)</f>
        <v>0.01</v>
      </c>
      <c r="F474" s="24">
        <f>SUM(F475:F481)</f>
        <v>0.04</v>
      </c>
    </row>
    <row r="475" spans="1:6" ht="15" customHeight="1" x14ac:dyDescent="0.25">
      <c r="A475" s="5">
        <v>112</v>
      </c>
      <c r="B475" s="15" t="s">
        <v>200</v>
      </c>
      <c r="C475" s="9" t="s">
        <v>201</v>
      </c>
      <c r="D475" s="5">
        <v>2</v>
      </c>
      <c r="E475" s="87">
        <v>0</v>
      </c>
      <c r="F475" s="87">
        <v>0</v>
      </c>
    </row>
    <row r="476" spans="1:6" ht="15" customHeight="1" x14ac:dyDescent="0.25">
      <c r="A476" s="5">
        <v>114</v>
      </c>
      <c r="B476" s="15" t="s">
        <v>204</v>
      </c>
      <c r="C476" s="9" t="s">
        <v>205</v>
      </c>
      <c r="D476" s="5">
        <v>5</v>
      </c>
      <c r="E476" s="87">
        <v>0</v>
      </c>
      <c r="F476" s="87">
        <v>0</v>
      </c>
    </row>
    <row r="477" spans="1:6" ht="15" customHeight="1" x14ac:dyDescent="0.25">
      <c r="A477" s="5">
        <v>115</v>
      </c>
      <c r="B477" s="15" t="s">
        <v>206</v>
      </c>
      <c r="C477" s="9" t="s">
        <v>207</v>
      </c>
      <c r="D477" s="5">
        <v>8</v>
      </c>
      <c r="E477" s="87">
        <v>0</v>
      </c>
      <c r="F477" s="87">
        <v>0.01</v>
      </c>
    </row>
    <row r="478" spans="1:6" ht="15" customHeight="1" x14ac:dyDescent="0.25">
      <c r="A478" s="5">
        <v>116</v>
      </c>
      <c r="B478" s="15" t="s">
        <v>208</v>
      </c>
      <c r="C478" s="9" t="s">
        <v>209</v>
      </c>
      <c r="D478" s="5">
        <v>8</v>
      </c>
      <c r="E478" s="87">
        <v>0</v>
      </c>
      <c r="F478" s="87">
        <v>0.01</v>
      </c>
    </row>
    <row r="479" spans="1:6" ht="15" customHeight="1" x14ac:dyDescent="0.25">
      <c r="A479" s="5">
        <v>117</v>
      </c>
      <c r="B479" s="15" t="s">
        <v>210</v>
      </c>
      <c r="C479" s="9" t="s">
        <v>211</v>
      </c>
      <c r="D479" s="5">
        <v>22</v>
      </c>
      <c r="E479" s="87">
        <v>0.01</v>
      </c>
      <c r="F479" s="87">
        <v>0.02</v>
      </c>
    </row>
    <row r="480" spans="1:6" ht="15" customHeight="1" x14ac:dyDescent="0.25">
      <c r="A480" s="5">
        <v>118</v>
      </c>
      <c r="B480" s="15" t="s">
        <v>212</v>
      </c>
      <c r="C480" s="9" t="s">
        <v>213</v>
      </c>
      <c r="D480" s="5">
        <v>1</v>
      </c>
      <c r="E480" s="87">
        <v>0</v>
      </c>
      <c r="F480" s="87">
        <v>0</v>
      </c>
    </row>
    <row r="481" spans="1:6" ht="15" customHeight="1" x14ac:dyDescent="0.25">
      <c r="A481" s="5">
        <v>119</v>
      </c>
      <c r="B481" s="15" t="s">
        <v>214</v>
      </c>
      <c r="C481" s="9" t="s">
        <v>215</v>
      </c>
      <c r="D481" s="5">
        <v>2</v>
      </c>
      <c r="E481" s="87">
        <v>0</v>
      </c>
      <c r="F481" s="87">
        <v>0</v>
      </c>
    </row>
    <row r="482" spans="1:6" ht="15" customHeight="1" x14ac:dyDescent="0.25">
      <c r="A482" s="3" t="s">
        <v>216</v>
      </c>
      <c r="B482" s="6" t="s">
        <v>632</v>
      </c>
      <c r="C482" s="3" t="s">
        <v>217</v>
      </c>
      <c r="D482" s="4">
        <f>SUM(D483:D488)</f>
        <v>28</v>
      </c>
      <c r="E482" s="24">
        <f>SUM(E484:E488)</f>
        <v>0.01</v>
      </c>
      <c r="F482" s="24">
        <f>SUM(F484:F488)</f>
        <v>0.01</v>
      </c>
    </row>
    <row r="483" spans="1:6" ht="15" customHeight="1" x14ac:dyDescent="0.25">
      <c r="A483" s="38">
        <v>121</v>
      </c>
      <c r="B483" s="59" t="s">
        <v>220</v>
      </c>
      <c r="C483" s="37" t="s">
        <v>221</v>
      </c>
      <c r="D483" s="71">
        <v>1</v>
      </c>
      <c r="E483" s="88">
        <v>0</v>
      </c>
      <c r="F483" s="88">
        <v>0</v>
      </c>
    </row>
    <row r="484" spans="1:6" ht="15" customHeight="1" x14ac:dyDescent="0.25">
      <c r="A484" s="5">
        <v>123</v>
      </c>
      <c r="B484" s="15" t="s">
        <v>224</v>
      </c>
      <c r="C484" s="9" t="s">
        <v>225</v>
      </c>
      <c r="D484" s="5">
        <v>5</v>
      </c>
      <c r="E484" s="87">
        <v>0</v>
      </c>
      <c r="F484" s="87">
        <v>0</v>
      </c>
    </row>
    <row r="485" spans="1:6" ht="15" customHeight="1" x14ac:dyDescent="0.25">
      <c r="A485" s="5">
        <v>124</v>
      </c>
      <c r="B485" s="15" t="s">
        <v>226</v>
      </c>
      <c r="C485" s="9" t="s">
        <v>227</v>
      </c>
      <c r="D485" s="5">
        <v>6</v>
      </c>
      <c r="E485" s="87">
        <v>0</v>
      </c>
      <c r="F485" s="87">
        <v>0</v>
      </c>
    </row>
    <row r="486" spans="1:6" ht="15" customHeight="1" x14ac:dyDescent="0.25">
      <c r="A486" s="5">
        <v>125</v>
      </c>
      <c r="B486" s="15" t="s">
        <v>228</v>
      </c>
      <c r="C486" s="9" t="s">
        <v>229</v>
      </c>
      <c r="D486" s="5">
        <v>10</v>
      </c>
      <c r="E486" s="87">
        <v>0.01</v>
      </c>
      <c r="F486" s="87">
        <v>0.01</v>
      </c>
    </row>
    <row r="487" spans="1:6" ht="15" customHeight="1" x14ac:dyDescent="0.25">
      <c r="A487" s="5">
        <v>128</v>
      </c>
      <c r="B487" s="15" t="s">
        <v>234</v>
      </c>
      <c r="C487" s="9" t="s">
        <v>235</v>
      </c>
      <c r="D487" s="5">
        <v>2</v>
      </c>
      <c r="E487" s="87">
        <v>0</v>
      </c>
      <c r="F487" s="87">
        <v>0</v>
      </c>
    </row>
    <row r="488" spans="1:6" ht="15" customHeight="1" x14ac:dyDescent="0.25">
      <c r="A488" s="5">
        <v>129</v>
      </c>
      <c r="B488" s="15" t="s">
        <v>236</v>
      </c>
      <c r="C488" s="16" t="s">
        <v>237</v>
      </c>
      <c r="D488" s="5">
        <v>4</v>
      </c>
      <c r="E488" s="87">
        <v>0</v>
      </c>
      <c r="F488" s="87">
        <v>0</v>
      </c>
    </row>
    <row r="489" spans="1:6" ht="15" customHeight="1" x14ac:dyDescent="0.25">
      <c r="A489" s="3" t="s">
        <v>240</v>
      </c>
      <c r="B489" s="6" t="s">
        <v>633</v>
      </c>
      <c r="C489" s="3" t="s">
        <v>241</v>
      </c>
      <c r="D489" s="4">
        <f>SUM(D490:D491)</f>
        <v>2</v>
      </c>
      <c r="E489" s="24">
        <f>SUM(E491:E491)</f>
        <v>0</v>
      </c>
      <c r="F489" s="24">
        <f>SUM(F491:F491)</f>
        <v>0</v>
      </c>
    </row>
    <row r="490" spans="1:6" ht="15" customHeight="1" x14ac:dyDescent="0.25">
      <c r="A490" s="38">
        <v>131</v>
      </c>
      <c r="B490" s="66" t="s">
        <v>242</v>
      </c>
      <c r="C490" s="60" t="s">
        <v>243</v>
      </c>
      <c r="D490" s="71">
        <v>1</v>
      </c>
      <c r="E490" s="88">
        <v>0</v>
      </c>
      <c r="F490" s="88">
        <v>0</v>
      </c>
    </row>
    <row r="491" spans="1:6" ht="15" customHeight="1" x14ac:dyDescent="0.25">
      <c r="A491" s="5">
        <v>137</v>
      </c>
      <c r="B491" s="15" t="s">
        <v>254</v>
      </c>
      <c r="C491" s="9" t="s">
        <v>255</v>
      </c>
      <c r="D491" s="5">
        <v>1</v>
      </c>
      <c r="E491" s="87">
        <v>0</v>
      </c>
      <c r="F491" s="87">
        <v>0</v>
      </c>
    </row>
    <row r="492" spans="1:6" ht="15" customHeight="1" x14ac:dyDescent="0.25">
      <c r="A492" s="3" t="s">
        <v>264</v>
      </c>
      <c r="B492" s="6" t="s">
        <v>634</v>
      </c>
      <c r="C492" s="3" t="s">
        <v>265</v>
      </c>
      <c r="D492" s="4">
        <f>SUM(D493:D493)</f>
        <v>1</v>
      </c>
      <c r="E492" s="24">
        <f>SUM(E493:E493)</f>
        <v>0</v>
      </c>
      <c r="F492" s="24">
        <f>SUM(F493:F493)</f>
        <v>0</v>
      </c>
    </row>
    <row r="493" spans="1:6" ht="15" customHeight="1" x14ac:dyDescent="0.25">
      <c r="A493" s="5">
        <v>142</v>
      </c>
      <c r="B493" s="15" t="s">
        <v>266</v>
      </c>
      <c r="C493" s="9" t="s">
        <v>267</v>
      </c>
      <c r="D493" s="5">
        <v>1</v>
      </c>
      <c r="E493" s="87">
        <v>0</v>
      </c>
      <c r="F493" s="87">
        <v>0</v>
      </c>
    </row>
    <row r="494" spans="1:6" ht="15" customHeight="1" x14ac:dyDescent="0.25">
      <c r="A494" s="3" t="s">
        <v>274</v>
      </c>
      <c r="B494" s="6" t="s">
        <v>635</v>
      </c>
      <c r="C494" s="3" t="s">
        <v>275</v>
      </c>
      <c r="D494" s="4">
        <f>SUM(D495:D508)</f>
        <v>326</v>
      </c>
      <c r="E494" s="24">
        <v>0.08</v>
      </c>
      <c r="F494" s="24">
        <f>SUM(F495:F508)</f>
        <v>0.22000000000000003</v>
      </c>
    </row>
    <row r="495" spans="1:6" ht="15" customHeight="1" x14ac:dyDescent="0.25">
      <c r="A495" s="5">
        <v>145</v>
      </c>
      <c r="B495" s="15" t="s">
        <v>272</v>
      </c>
      <c r="C495" s="9" t="s">
        <v>273</v>
      </c>
      <c r="D495" s="5">
        <v>126</v>
      </c>
      <c r="E495" s="87">
        <v>0.03</v>
      </c>
      <c r="F495" s="87">
        <v>0.09</v>
      </c>
    </row>
    <row r="496" spans="1:6" ht="15" customHeight="1" x14ac:dyDescent="0.25">
      <c r="A496" s="5">
        <v>146</v>
      </c>
      <c r="B496" s="15" t="s">
        <v>276</v>
      </c>
      <c r="C496" s="9" t="s">
        <v>277</v>
      </c>
      <c r="D496" s="5">
        <v>1</v>
      </c>
      <c r="E496" s="87">
        <v>0</v>
      </c>
      <c r="F496" s="87">
        <v>0</v>
      </c>
    </row>
    <row r="497" spans="1:6" ht="15" customHeight="1" x14ac:dyDescent="0.25">
      <c r="A497" s="5">
        <v>148</v>
      </c>
      <c r="B497" s="15" t="s">
        <v>280</v>
      </c>
      <c r="C497" s="9" t="s">
        <v>281</v>
      </c>
      <c r="D497" s="5">
        <v>3</v>
      </c>
      <c r="E497" s="87">
        <v>0</v>
      </c>
      <c r="F497" s="87">
        <v>0</v>
      </c>
    </row>
    <row r="498" spans="1:6" ht="15" customHeight="1" x14ac:dyDescent="0.25">
      <c r="A498" s="5">
        <v>150</v>
      </c>
      <c r="B498" s="15" t="s">
        <v>284</v>
      </c>
      <c r="C498" s="9" t="s">
        <v>285</v>
      </c>
      <c r="D498" s="5">
        <v>19</v>
      </c>
      <c r="E498" s="87">
        <v>0</v>
      </c>
      <c r="F498" s="87">
        <v>0.01</v>
      </c>
    </row>
    <row r="499" spans="1:6" ht="15" customHeight="1" x14ac:dyDescent="0.25">
      <c r="A499" s="5">
        <v>151</v>
      </c>
      <c r="B499" s="15" t="s">
        <v>286</v>
      </c>
      <c r="C499" s="9" t="s">
        <v>287</v>
      </c>
      <c r="D499" s="5">
        <v>2</v>
      </c>
      <c r="E499" s="87">
        <v>0</v>
      </c>
      <c r="F499" s="87">
        <v>0</v>
      </c>
    </row>
    <row r="500" spans="1:6" ht="15" customHeight="1" x14ac:dyDescent="0.25">
      <c r="A500" s="5">
        <v>152</v>
      </c>
      <c r="B500" s="15" t="s">
        <v>288</v>
      </c>
      <c r="C500" s="9" t="s">
        <v>289</v>
      </c>
      <c r="D500" s="5">
        <v>2</v>
      </c>
      <c r="E500" s="87">
        <v>0</v>
      </c>
      <c r="F500" s="87">
        <v>0</v>
      </c>
    </row>
    <row r="501" spans="1:6" ht="15" customHeight="1" x14ac:dyDescent="0.25">
      <c r="A501" s="5">
        <v>154</v>
      </c>
      <c r="B501" s="15" t="s">
        <v>292</v>
      </c>
      <c r="C501" s="9" t="s">
        <v>293</v>
      </c>
      <c r="D501" s="5">
        <v>1</v>
      </c>
      <c r="E501" s="87">
        <v>0</v>
      </c>
      <c r="F501" s="87">
        <v>0</v>
      </c>
    </row>
    <row r="502" spans="1:6" ht="15" customHeight="1" x14ac:dyDescent="0.25">
      <c r="A502" s="5">
        <v>156</v>
      </c>
      <c r="B502" s="15" t="s">
        <v>296</v>
      </c>
      <c r="C502" s="9" t="s">
        <v>297</v>
      </c>
      <c r="D502" s="5">
        <v>6</v>
      </c>
      <c r="E502" s="87">
        <v>0</v>
      </c>
      <c r="F502" s="87">
        <v>0</v>
      </c>
    </row>
    <row r="503" spans="1:6" ht="15" customHeight="1" x14ac:dyDescent="0.25">
      <c r="A503" s="5">
        <v>158</v>
      </c>
      <c r="B503" s="15" t="s">
        <v>300</v>
      </c>
      <c r="C503" s="9" t="s">
        <v>301</v>
      </c>
      <c r="D503" s="5">
        <v>1</v>
      </c>
      <c r="E503" s="87">
        <v>0</v>
      </c>
      <c r="F503" s="87">
        <v>0</v>
      </c>
    </row>
    <row r="504" spans="1:6" ht="15" customHeight="1" x14ac:dyDescent="0.25">
      <c r="A504" s="5">
        <v>160</v>
      </c>
      <c r="B504" s="15" t="s">
        <v>304</v>
      </c>
      <c r="C504" s="9" t="s">
        <v>305</v>
      </c>
      <c r="D504" s="5">
        <v>3</v>
      </c>
      <c r="E504" s="87">
        <v>0</v>
      </c>
      <c r="F504" s="87">
        <v>0</v>
      </c>
    </row>
    <row r="505" spans="1:6" ht="15" customHeight="1" x14ac:dyDescent="0.25">
      <c r="A505" s="5">
        <v>161</v>
      </c>
      <c r="B505" s="15" t="s">
        <v>306</v>
      </c>
      <c r="C505" s="9" t="s">
        <v>307</v>
      </c>
      <c r="D505" s="5">
        <v>37</v>
      </c>
      <c r="E505" s="87">
        <v>0.01</v>
      </c>
      <c r="F505" s="87">
        <v>0.03</v>
      </c>
    </row>
    <row r="506" spans="1:6" ht="15" customHeight="1" x14ac:dyDescent="0.25">
      <c r="A506" s="5">
        <v>162</v>
      </c>
      <c r="B506" s="15" t="s">
        <v>308</v>
      </c>
      <c r="C506" s="9" t="s">
        <v>309</v>
      </c>
      <c r="D506" s="5">
        <v>39</v>
      </c>
      <c r="E506" s="87">
        <v>0.01</v>
      </c>
      <c r="F506" s="87">
        <v>0.03</v>
      </c>
    </row>
    <row r="507" spans="1:6" ht="15" customHeight="1" x14ac:dyDescent="0.25">
      <c r="A507" s="5">
        <v>163</v>
      </c>
      <c r="B507" s="15" t="s">
        <v>310</v>
      </c>
      <c r="C507" s="9" t="s">
        <v>311</v>
      </c>
      <c r="D507" s="5">
        <v>72</v>
      </c>
      <c r="E507" s="87">
        <v>0.02</v>
      </c>
      <c r="F507" s="87">
        <v>0.05</v>
      </c>
    </row>
    <row r="508" spans="1:6" ht="15" customHeight="1" x14ac:dyDescent="0.25">
      <c r="A508" s="5">
        <v>164</v>
      </c>
      <c r="B508" s="15" t="s">
        <v>312</v>
      </c>
      <c r="C508" s="9" t="s">
        <v>313</v>
      </c>
      <c r="D508" s="5">
        <v>14</v>
      </c>
      <c r="E508" s="87">
        <v>0</v>
      </c>
      <c r="F508" s="87">
        <v>0.01</v>
      </c>
    </row>
    <row r="509" spans="1:6" ht="15" customHeight="1" x14ac:dyDescent="0.25">
      <c r="A509" s="3" t="s">
        <v>322</v>
      </c>
      <c r="B509" s="6" t="s">
        <v>323</v>
      </c>
      <c r="C509" s="3" t="s">
        <v>324</v>
      </c>
      <c r="D509" s="4">
        <f>SUM(D510:D514)</f>
        <v>45</v>
      </c>
      <c r="E509" s="24">
        <f>SUM(E510:E514)</f>
        <v>0.01</v>
      </c>
      <c r="F509" s="24">
        <f>SUM(F510:F514)</f>
        <v>0.02</v>
      </c>
    </row>
    <row r="510" spans="1:6" ht="15" customHeight="1" x14ac:dyDescent="0.25">
      <c r="A510" s="5">
        <v>165</v>
      </c>
      <c r="B510" s="15" t="s">
        <v>314</v>
      </c>
      <c r="C510" s="9" t="s">
        <v>315</v>
      </c>
      <c r="D510" s="5">
        <v>30</v>
      </c>
      <c r="E510" s="87">
        <v>0.01</v>
      </c>
      <c r="F510" s="87">
        <v>0.02</v>
      </c>
    </row>
    <row r="511" spans="1:6" ht="15" customHeight="1" x14ac:dyDescent="0.25">
      <c r="A511" s="5">
        <v>167</v>
      </c>
      <c r="B511" s="15" t="s">
        <v>318</v>
      </c>
      <c r="C511" s="9" t="s">
        <v>319</v>
      </c>
      <c r="D511" s="5">
        <v>7</v>
      </c>
      <c r="E511" s="87">
        <v>0</v>
      </c>
      <c r="F511" s="87">
        <v>0</v>
      </c>
    </row>
    <row r="512" spans="1:6" ht="15" customHeight="1" x14ac:dyDescent="0.25">
      <c r="A512" s="5">
        <v>169</v>
      </c>
      <c r="B512" s="15" t="s">
        <v>325</v>
      </c>
      <c r="C512" s="9" t="s">
        <v>326</v>
      </c>
      <c r="D512" s="5">
        <v>1</v>
      </c>
      <c r="E512" s="87">
        <v>0</v>
      </c>
      <c r="F512" s="87">
        <v>0</v>
      </c>
    </row>
    <row r="513" spans="1:6" ht="15" customHeight="1" x14ac:dyDescent="0.25">
      <c r="A513" s="5">
        <v>170</v>
      </c>
      <c r="B513" s="15" t="s">
        <v>327</v>
      </c>
      <c r="C513" s="9" t="s">
        <v>328</v>
      </c>
      <c r="D513" s="5">
        <v>5</v>
      </c>
      <c r="E513" s="87">
        <v>0</v>
      </c>
      <c r="F513" s="87">
        <v>0</v>
      </c>
    </row>
    <row r="514" spans="1:6" ht="15" customHeight="1" x14ac:dyDescent="0.25">
      <c r="A514" s="5">
        <v>172</v>
      </c>
      <c r="B514" s="15" t="s">
        <v>331</v>
      </c>
      <c r="C514" s="9" t="s">
        <v>332</v>
      </c>
      <c r="D514" s="5">
        <v>2</v>
      </c>
      <c r="E514" s="87">
        <v>0</v>
      </c>
      <c r="F514" s="87">
        <v>0</v>
      </c>
    </row>
    <row r="515" spans="1:6" ht="15" customHeight="1" x14ac:dyDescent="0.25">
      <c r="A515" s="3" t="s">
        <v>357</v>
      </c>
      <c r="B515" s="6" t="s">
        <v>358</v>
      </c>
      <c r="C515" s="3" t="s">
        <v>359</v>
      </c>
      <c r="D515" s="4">
        <f>SUM(D516:D529)</f>
        <v>130</v>
      </c>
      <c r="E515" s="24">
        <f>SUM(E516:E529)</f>
        <v>0.03</v>
      </c>
      <c r="F515" s="24">
        <f>SUM(F516:F529)</f>
        <v>0.09</v>
      </c>
    </row>
    <row r="516" spans="1:6" ht="15" customHeight="1" x14ac:dyDescent="0.25">
      <c r="A516" s="5">
        <v>181</v>
      </c>
      <c r="B516" s="15" t="s">
        <v>349</v>
      </c>
      <c r="C516" s="9" t="s">
        <v>350</v>
      </c>
      <c r="D516" s="5">
        <v>2</v>
      </c>
      <c r="E516" s="87">
        <v>0</v>
      </c>
      <c r="F516" s="87">
        <v>0</v>
      </c>
    </row>
    <row r="517" spans="1:6" ht="15" customHeight="1" x14ac:dyDescent="0.25">
      <c r="A517" s="5">
        <v>183</v>
      </c>
      <c r="B517" s="15" t="s">
        <v>353</v>
      </c>
      <c r="C517" s="9" t="s">
        <v>354</v>
      </c>
      <c r="D517" s="5">
        <v>1</v>
      </c>
      <c r="E517" s="87">
        <v>0</v>
      </c>
      <c r="F517" s="87">
        <v>0</v>
      </c>
    </row>
    <row r="518" spans="1:6" ht="15" customHeight="1" x14ac:dyDescent="0.25">
      <c r="A518" s="5">
        <v>184</v>
      </c>
      <c r="B518" s="15" t="s">
        <v>355</v>
      </c>
      <c r="C518" s="9" t="s">
        <v>356</v>
      </c>
      <c r="D518" s="5">
        <v>3</v>
      </c>
      <c r="E518" s="87">
        <v>0</v>
      </c>
      <c r="F518" s="87">
        <v>0</v>
      </c>
    </row>
    <row r="519" spans="1:6" ht="15" customHeight="1" x14ac:dyDescent="0.25">
      <c r="A519" s="5">
        <v>185</v>
      </c>
      <c r="B519" s="15" t="s">
        <v>360</v>
      </c>
      <c r="C519" s="9" t="s">
        <v>361</v>
      </c>
      <c r="D519" s="5">
        <v>37</v>
      </c>
      <c r="E519" s="87">
        <v>0.01</v>
      </c>
      <c r="F519" s="87">
        <v>0.03</v>
      </c>
    </row>
    <row r="520" spans="1:6" ht="15" customHeight="1" x14ac:dyDescent="0.25">
      <c r="A520" s="5">
        <v>186</v>
      </c>
      <c r="B520" s="15" t="s">
        <v>362</v>
      </c>
      <c r="C520" s="9" t="s">
        <v>363</v>
      </c>
      <c r="D520" s="5">
        <v>1</v>
      </c>
      <c r="E520" s="87">
        <v>0</v>
      </c>
      <c r="F520" s="87">
        <v>0</v>
      </c>
    </row>
    <row r="521" spans="1:6" ht="15" customHeight="1" x14ac:dyDescent="0.25">
      <c r="A521" s="5">
        <v>187</v>
      </c>
      <c r="B521" s="15" t="s">
        <v>364</v>
      </c>
      <c r="C521" s="9" t="s">
        <v>365</v>
      </c>
      <c r="D521" s="5">
        <v>21</v>
      </c>
      <c r="E521" s="87">
        <v>0.01</v>
      </c>
      <c r="F521" s="87">
        <v>0.01</v>
      </c>
    </row>
    <row r="522" spans="1:6" ht="15" customHeight="1" x14ac:dyDescent="0.25">
      <c r="A522" s="5">
        <v>188</v>
      </c>
      <c r="B522" s="15" t="s">
        <v>366</v>
      </c>
      <c r="C522" s="9" t="s">
        <v>367</v>
      </c>
      <c r="D522" s="5">
        <v>8</v>
      </c>
      <c r="E522" s="87">
        <v>0</v>
      </c>
      <c r="F522" s="87">
        <v>0.01</v>
      </c>
    </row>
    <row r="523" spans="1:6" ht="15" customHeight="1" x14ac:dyDescent="0.25">
      <c r="A523" s="5">
        <v>189</v>
      </c>
      <c r="B523" s="15" t="s">
        <v>368</v>
      </c>
      <c r="C523" s="9" t="s">
        <v>369</v>
      </c>
      <c r="D523" s="5">
        <v>2</v>
      </c>
      <c r="E523" s="87">
        <v>0</v>
      </c>
      <c r="F523" s="87">
        <v>0</v>
      </c>
    </row>
    <row r="524" spans="1:6" ht="15" customHeight="1" x14ac:dyDescent="0.25">
      <c r="A524" s="5">
        <v>190</v>
      </c>
      <c r="B524" s="15" t="s">
        <v>370</v>
      </c>
      <c r="C524" s="9" t="s">
        <v>371</v>
      </c>
      <c r="D524" s="5">
        <v>1</v>
      </c>
      <c r="E524" s="87">
        <v>0</v>
      </c>
      <c r="F524" s="87">
        <v>0</v>
      </c>
    </row>
    <row r="525" spans="1:6" ht="15" customHeight="1" x14ac:dyDescent="0.25">
      <c r="A525" s="5">
        <v>192</v>
      </c>
      <c r="B525" s="15" t="s">
        <v>374</v>
      </c>
      <c r="C525" s="9" t="s">
        <v>375</v>
      </c>
      <c r="D525" s="5">
        <v>38</v>
      </c>
      <c r="E525" s="87">
        <v>0.01</v>
      </c>
      <c r="F525" s="87">
        <v>0.03</v>
      </c>
    </row>
    <row r="526" spans="1:6" ht="15" customHeight="1" x14ac:dyDescent="0.25">
      <c r="A526" s="5">
        <v>194</v>
      </c>
      <c r="B526" s="15" t="s">
        <v>378</v>
      </c>
      <c r="C526" s="9" t="s">
        <v>379</v>
      </c>
      <c r="D526" s="5">
        <v>3</v>
      </c>
      <c r="E526" s="87">
        <v>0</v>
      </c>
      <c r="F526" s="87">
        <v>0</v>
      </c>
    </row>
    <row r="527" spans="1:6" ht="15" customHeight="1" x14ac:dyDescent="0.25">
      <c r="A527" s="5">
        <v>195</v>
      </c>
      <c r="B527" s="15" t="s">
        <v>380</v>
      </c>
      <c r="C527" s="9" t="s">
        <v>381</v>
      </c>
      <c r="D527" s="5">
        <v>3</v>
      </c>
      <c r="E527" s="87">
        <v>0</v>
      </c>
      <c r="F527" s="87">
        <v>0</v>
      </c>
    </row>
    <row r="528" spans="1:6" ht="15" customHeight="1" x14ac:dyDescent="0.25">
      <c r="A528" s="5">
        <v>196</v>
      </c>
      <c r="B528" s="15" t="s">
        <v>382</v>
      </c>
      <c r="C528" s="9" t="s">
        <v>383</v>
      </c>
      <c r="D528" s="5">
        <v>1</v>
      </c>
      <c r="E528" s="87">
        <v>0</v>
      </c>
      <c r="F528" s="87">
        <v>0</v>
      </c>
    </row>
    <row r="529" spans="1:6" ht="15" customHeight="1" x14ac:dyDescent="0.25">
      <c r="A529" s="5">
        <v>197</v>
      </c>
      <c r="B529" s="15" t="s">
        <v>384</v>
      </c>
      <c r="C529" s="9" t="s">
        <v>385</v>
      </c>
      <c r="D529" s="5">
        <v>9</v>
      </c>
      <c r="E529" s="87">
        <v>0</v>
      </c>
      <c r="F529" s="87">
        <v>0.01</v>
      </c>
    </row>
    <row r="530" spans="1:6" ht="15" customHeight="1" x14ac:dyDescent="0.25">
      <c r="A530" s="3" t="s">
        <v>398</v>
      </c>
      <c r="B530" s="6" t="s">
        <v>636</v>
      </c>
      <c r="C530" s="3" t="s">
        <v>399</v>
      </c>
      <c r="D530" s="4">
        <f>SUM(D531:D532)</f>
        <v>1232</v>
      </c>
      <c r="E530" s="24">
        <v>0.31</v>
      </c>
      <c r="F530" s="24">
        <f>SUM(F531:F532)</f>
        <v>0.88000000000000012</v>
      </c>
    </row>
    <row r="531" spans="1:6" ht="15" customHeight="1" x14ac:dyDescent="0.25">
      <c r="A531" s="5">
        <v>198</v>
      </c>
      <c r="B531" s="7" t="s">
        <v>386</v>
      </c>
      <c r="C531" s="13" t="s">
        <v>387</v>
      </c>
      <c r="D531" s="5">
        <v>475</v>
      </c>
      <c r="E531" s="87">
        <v>0.12</v>
      </c>
      <c r="F531" s="87">
        <v>0.34</v>
      </c>
    </row>
    <row r="532" spans="1:6" ht="15" customHeight="1" x14ac:dyDescent="0.25">
      <c r="A532" s="5">
        <v>199</v>
      </c>
      <c r="B532" s="7" t="s">
        <v>388</v>
      </c>
      <c r="C532" s="13" t="s">
        <v>389</v>
      </c>
      <c r="D532" s="5">
        <v>757</v>
      </c>
      <c r="E532" s="87">
        <v>0.19</v>
      </c>
      <c r="F532" s="87">
        <v>0.54</v>
      </c>
    </row>
    <row r="533" spans="1:6" ht="15" customHeight="1" x14ac:dyDescent="0.25">
      <c r="A533" s="3" t="s">
        <v>406</v>
      </c>
      <c r="B533" s="6" t="s">
        <v>637</v>
      </c>
      <c r="C533" s="3" t="s">
        <v>407</v>
      </c>
      <c r="D533" s="4">
        <f>SUM(D534:D543)</f>
        <v>153</v>
      </c>
      <c r="E533" s="24">
        <v>0.04</v>
      </c>
      <c r="F533" s="24">
        <f>SUM(F534:F543)</f>
        <v>0.09</v>
      </c>
    </row>
    <row r="534" spans="1:6" ht="15" customHeight="1" x14ac:dyDescent="0.25">
      <c r="A534" s="5">
        <v>200</v>
      </c>
      <c r="B534" s="7" t="s">
        <v>390</v>
      </c>
      <c r="C534" s="13" t="s">
        <v>391</v>
      </c>
      <c r="D534" s="5">
        <v>5</v>
      </c>
      <c r="E534" s="87">
        <v>0</v>
      </c>
      <c r="F534" s="87">
        <v>0</v>
      </c>
    </row>
    <row r="535" spans="1:6" ht="15" customHeight="1" x14ac:dyDescent="0.25">
      <c r="A535" s="5">
        <v>201</v>
      </c>
      <c r="B535" s="7" t="s">
        <v>392</v>
      </c>
      <c r="C535" s="13" t="s">
        <v>393</v>
      </c>
      <c r="D535" s="5">
        <v>3</v>
      </c>
      <c r="E535" s="87">
        <v>0</v>
      </c>
      <c r="F535" s="87">
        <v>0</v>
      </c>
    </row>
    <row r="536" spans="1:6" ht="15" customHeight="1" x14ac:dyDescent="0.25">
      <c r="A536" s="5">
        <v>203</v>
      </c>
      <c r="B536" s="7" t="s">
        <v>396</v>
      </c>
      <c r="C536" s="13" t="s">
        <v>397</v>
      </c>
      <c r="D536" s="5">
        <v>3</v>
      </c>
      <c r="E536" s="87">
        <v>0</v>
      </c>
      <c r="F536" s="87">
        <v>0</v>
      </c>
    </row>
    <row r="537" spans="1:6" ht="15" customHeight="1" x14ac:dyDescent="0.25">
      <c r="A537" s="5">
        <v>204</v>
      </c>
      <c r="B537" s="7" t="s">
        <v>400</v>
      </c>
      <c r="C537" s="13" t="s">
        <v>401</v>
      </c>
      <c r="D537" s="5">
        <v>4</v>
      </c>
      <c r="E537" s="87">
        <v>0</v>
      </c>
      <c r="F537" s="87">
        <v>0</v>
      </c>
    </row>
    <row r="538" spans="1:6" ht="15" customHeight="1" x14ac:dyDescent="0.25">
      <c r="A538" s="5">
        <v>205</v>
      </c>
      <c r="B538" s="7" t="s">
        <v>402</v>
      </c>
      <c r="C538" s="13" t="s">
        <v>403</v>
      </c>
      <c r="D538" s="5">
        <v>1</v>
      </c>
      <c r="E538" s="87">
        <v>0</v>
      </c>
      <c r="F538" s="87">
        <v>0</v>
      </c>
    </row>
    <row r="539" spans="1:6" ht="15" customHeight="1" x14ac:dyDescent="0.25">
      <c r="A539" s="5">
        <v>206</v>
      </c>
      <c r="B539" s="7" t="s">
        <v>404</v>
      </c>
      <c r="C539" s="13" t="s">
        <v>405</v>
      </c>
      <c r="D539" s="5">
        <v>61</v>
      </c>
      <c r="E539" s="87">
        <v>0.02</v>
      </c>
      <c r="F539" s="87">
        <v>0.04</v>
      </c>
    </row>
    <row r="540" spans="1:6" ht="15" customHeight="1" x14ac:dyDescent="0.25">
      <c r="A540" s="5">
        <v>207</v>
      </c>
      <c r="B540" s="7" t="s">
        <v>408</v>
      </c>
      <c r="C540" s="13" t="s">
        <v>409</v>
      </c>
      <c r="D540" s="5">
        <v>7</v>
      </c>
      <c r="E540" s="87">
        <v>0</v>
      </c>
      <c r="F540" s="87">
        <v>0</v>
      </c>
    </row>
    <row r="541" spans="1:6" ht="15" customHeight="1" x14ac:dyDescent="0.25">
      <c r="A541" s="5">
        <v>208</v>
      </c>
      <c r="B541" s="7" t="s">
        <v>410</v>
      </c>
      <c r="C541" s="13" t="s">
        <v>411</v>
      </c>
      <c r="D541" s="5">
        <v>57</v>
      </c>
      <c r="E541" s="87">
        <v>0.01</v>
      </c>
      <c r="F541" s="87">
        <v>0.04</v>
      </c>
    </row>
    <row r="542" spans="1:6" ht="15" customHeight="1" x14ac:dyDescent="0.25">
      <c r="A542" s="5">
        <v>209</v>
      </c>
      <c r="B542" s="7" t="s">
        <v>412</v>
      </c>
      <c r="C542" s="13" t="s">
        <v>413</v>
      </c>
      <c r="D542" s="5">
        <v>4</v>
      </c>
      <c r="E542" s="87">
        <v>0</v>
      </c>
      <c r="F542" s="87">
        <v>0</v>
      </c>
    </row>
    <row r="543" spans="1:6" ht="15" customHeight="1" x14ac:dyDescent="0.25">
      <c r="A543" s="5">
        <v>210</v>
      </c>
      <c r="B543" s="7" t="s">
        <v>414</v>
      </c>
      <c r="C543" s="13" t="s">
        <v>415</v>
      </c>
      <c r="D543" s="5">
        <v>8</v>
      </c>
      <c r="E543" s="87">
        <v>0</v>
      </c>
      <c r="F543" s="87">
        <v>0.01</v>
      </c>
    </row>
    <row r="544" spans="1:6" ht="15" customHeight="1" x14ac:dyDescent="0.25">
      <c r="A544" s="3" t="s">
        <v>432</v>
      </c>
      <c r="B544" s="6" t="s">
        <v>638</v>
      </c>
      <c r="C544" s="3" t="s">
        <v>433</v>
      </c>
      <c r="D544" s="4">
        <f>SUM(D545:D565)</f>
        <v>155424</v>
      </c>
      <c r="E544" s="24">
        <v>39.58</v>
      </c>
      <c r="F544" s="24">
        <f>SUM(F545:F565)</f>
        <v>110.37999999999998</v>
      </c>
    </row>
    <row r="545" spans="1:6" ht="15" customHeight="1" x14ac:dyDescent="0.25">
      <c r="A545" s="5">
        <v>211</v>
      </c>
      <c r="B545" s="15" t="s">
        <v>416</v>
      </c>
      <c r="C545" s="9" t="s">
        <v>417</v>
      </c>
      <c r="D545" s="5">
        <v>1</v>
      </c>
      <c r="E545" s="87">
        <v>0</v>
      </c>
      <c r="F545" s="87">
        <v>0</v>
      </c>
    </row>
    <row r="546" spans="1:6" ht="15" customHeight="1" x14ac:dyDescent="0.25">
      <c r="A546" s="5">
        <v>212</v>
      </c>
      <c r="B546" s="15" t="s">
        <v>418</v>
      </c>
      <c r="C546" s="9" t="s">
        <v>419</v>
      </c>
      <c r="D546" s="5">
        <v>5</v>
      </c>
      <c r="E546" s="87">
        <v>0</v>
      </c>
      <c r="F546" s="87">
        <v>0</v>
      </c>
    </row>
    <row r="547" spans="1:6" ht="15" customHeight="1" x14ac:dyDescent="0.25">
      <c r="A547" s="5">
        <v>213</v>
      </c>
      <c r="B547" s="15" t="s">
        <v>420</v>
      </c>
      <c r="C547" s="9" t="s">
        <v>421</v>
      </c>
      <c r="D547" s="5">
        <v>2</v>
      </c>
      <c r="E547" s="87">
        <v>0</v>
      </c>
      <c r="F547" s="87">
        <v>0</v>
      </c>
    </row>
    <row r="548" spans="1:6" ht="15" customHeight="1" x14ac:dyDescent="0.25">
      <c r="A548" s="5">
        <v>214</v>
      </c>
      <c r="B548" s="15" t="s">
        <v>422</v>
      </c>
      <c r="C548" s="9" t="s">
        <v>423</v>
      </c>
      <c r="D548" s="5">
        <v>13</v>
      </c>
      <c r="E548" s="87">
        <v>0</v>
      </c>
      <c r="F548" s="87">
        <v>0.01</v>
      </c>
    </row>
    <row r="549" spans="1:6" ht="15" customHeight="1" x14ac:dyDescent="0.25">
      <c r="A549" s="5">
        <v>215</v>
      </c>
      <c r="B549" s="15" t="s">
        <v>424</v>
      </c>
      <c r="C549" s="9" t="s">
        <v>425</v>
      </c>
      <c r="D549" s="5">
        <v>316</v>
      </c>
      <c r="E549" s="87">
        <v>0.08</v>
      </c>
      <c r="F549" s="87">
        <v>0.22</v>
      </c>
    </row>
    <row r="550" spans="1:6" ht="15" customHeight="1" x14ac:dyDescent="0.25">
      <c r="A550" s="5">
        <v>216</v>
      </c>
      <c r="B550" s="15" t="s">
        <v>426</v>
      </c>
      <c r="C550" s="9" t="s">
        <v>427</v>
      </c>
      <c r="D550" s="5">
        <v>11221</v>
      </c>
      <c r="E550" s="87">
        <v>2.86</v>
      </c>
      <c r="F550" s="87">
        <v>7.97</v>
      </c>
    </row>
    <row r="551" spans="1:6" ht="15" customHeight="1" x14ac:dyDescent="0.25">
      <c r="A551" s="5">
        <v>217</v>
      </c>
      <c r="B551" s="15" t="s">
        <v>428</v>
      </c>
      <c r="C551" s="9" t="s">
        <v>429</v>
      </c>
      <c r="D551" s="5">
        <v>3339</v>
      </c>
      <c r="E551" s="87">
        <v>0.85</v>
      </c>
      <c r="F551" s="87">
        <v>2.37</v>
      </c>
    </row>
    <row r="552" spans="1:6" ht="15" customHeight="1" x14ac:dyDescent="0.25">
      <c r="A552" s="5">
        <v>218</v>
      </c>
      <c r="B552" s="15" t="s">
        <v>430</v>
      </c>
      <c r="C552" s="9" t="s">
        <v>431</v>
      </c>
      <c r="D552" s="5">
        <v>1</v>
      </c>
      <c r="E552" s="87">
        <v>0</v>
      </c>
      <c r="F552" s="87">
        <v>0</v>
      </c>
    </row>
    <row r="553" spans="1:6" ht="15" customHeight="1" x14ac:dyDescent="0.25">
      <c r="A553" s="5">
        <v>221</v>
      </c>
      <c r="B553" s="15" t="s">
        <v>438</v>
      </c>
      <c r="C553" s="9" t="s">
        <v>439</v>
      </c>
      <c r="D553" s="5">
        <v>1</v>
      </c>
      <c r="E553" s="87">
        <v>0</v>
      </c>
      <c r="F553" s="87">
        <v>0</v>
      </c>
    </row>
    <row r="554" spans="1:6" ht="15" customHeight="1" x14ac:dyDescent="0.25">
      <c r="A554" s="5">
        <v>222</v>
      </c>
      <c r="B554" s="15" t="s">
        <v>440</v>
      </c>
      <c r="C554" s="9" t="s">
        <v>441</v>
      </c>
      <c r="D554" s="5">
        <v>31</v>
      </c>
      <c r="E554" s="87">
        <v>0.01</v>
      </c>
      <c r="F554" s="87">
        <v>0.02</v>
      </c>
    </row>
    <row r="555" spans="1:6" ht="15" customHeight="1" x14ac:dyDescent="0.25">
      <c r="A555" s="5">
        <v>223</v>
      </c>
      <c r="B555" s="15" t="s">
        <v>442</v>
      </c>
      <c r="C555" s="9" t="s">
        <v>443</v>
      </c>
      <c r="D555" s="5">
        <v>12502</v>
      </c>
      <c r="E555" s="87">
        <v>3.18</v>
      </c>
      <c r="F555" s="87">
        <v>8.8800000000000008</v>
      </c>
    </row>
    <row r="556" spans="1:6" ht="15" customHeight="1" x14ac:dyDescent="0.25">
      <c r="A556" s="5">
        <v>224</v>
      </c>
      <c r="B556" s="15" t="s">
        <v>444</v>
      </c>
      <c r="C556" s="9" t="s">
        <v>445</v>
      </c>
      <c r="D556" s="5">
        <v>6270</v>
      </c>
      <c r="E556" s="87">
        <v>1.6</v>
      </c>
      <c r="F556" s="87">
        <v>4.45</v>
      </c>
    </row>
    <row r="557" spans="1:6" ht="15" customHeight="1" x14ac:dyDescent="0.25">
      <c r="A557" s="5">
        <v>225</v>
      </c>
      <c r="B557" s="15" t="s">
        <v>446</v>
      </c>
      <c r="C557" s="9" t="s">
        <v>447</v>
      </c>
      <c r="D557" s="5">
        <v>12109</v>
      </c>
      <c r="E557" s="87">
        <v>3.08</v>
      </c>
      <c r="F557" s="87">
        <v>8.6</v>
      </c>
    </row>
    <row r="558" spans="1:6" ht="15" customHeight="1" x14ac:dyDescent="0.25">
      <c r="A558" s="5">
        <v>226</v>
      </c>
      <c r="B558" s="15" t="s">
        <v>448</v>
      </c>
      <c r="C558" s="9" t="s">
        <v>449</v>
      </c>
      <c r="D558" s="5">
        <v>34913</v>
      </c>
      <c r="E558" s="87">
        <v>8.89</v>
      </c>
      <c r="F558" s="87">
        <v>24.8</v>
      </c>
    </row>
    <row r="559" spans="1:6" ht="15" customHeight="1" x14ac:dyDescent="0.25">
      <c r="A559" s="5">
        <v>227</v>
      </c>
      <c r="B559" s="15" t="s">
        <v>450</v>
      </c>
      <c r="C559" s="9" t="s">
        <v>451</v>
      </c>
      <c r="D559" s="5">
        <v>449</v>
      </c>
      <c r="E559" s="87">
        <v>0.11</v>
      </c>
      <c r="F559" s="87">
        <v>0.32</v>
      </c>
    </row>
    <row r="560" spans="1:6" ht="15" customHeight="1" x14ac:dyDescent="0.25">
      <c r="A560" s="5">
        <v>228</v>
      </c>
      <c r="B560" s="15" t="s">
        <v>452</v>
      </c>
      <c r="C560" s="9" t="s">
        <v>453</v>
      </c>
      <c r="D560" s="5">
        <v>4357</v>
      </c>
      <c r="E560" s="87">
        <v>1.1100000000000001</v>
      </c>
      <c r="F560" s="87">
        <v>3.09</v>
      </c>
    </row>
    <row r="561" spans="1:6" ht="15" customHeight="1" x14ac:dyDescent="0.25">
      <c r="A561" s="5">
        <v>229</v>
      </c>
      <c r="B561" s="15" t="s">
        <v>454</v>
      </c>
      <c r="C561" s="9" t="s">
        <v>455</v>
      </c>
      <c r="D561" s="5">
        <v>4035</v>
      </c>
      <c r="E561" s="87">
        <v>1.03</v>
      </c>
      <c r="F561" s="87">
        <v>2.87</v>
      </c>
    </row>
    <row r="562" spans="1:6" ht="15" customHeight="1" x14ac:dyDescent="0.25">
      <c r="A562" s="5">
        <v>230</v>
      </c>
      <c r="B562" s="15" t="s">
        <v>456</v>
      </c>
      <c r="C562" s="9" t="s">
        <v>457</v>
      </c>
      <c r="D562" s="5">
        <v>23522</v>
      </c>
      <c r="E562" s="87">
        <v>5.99</v>
      </c>
      <c r="F562" s="87">
        <v>16.71</v>
      </c>
    </row>
    <row r="563" spans="1:6" ht="15" customHeight="1" x14ac:dyDescent="0.25">
      <c r="A563" s="5">
        <v>231</v>
      </c>
      <c r="B563" s="15" t="s">
        <v>458</v>
      </c>
      <c r="C563" s="9" t="s">
        <v>459</v>
      </c>
      <c r="D563" s="5">
        <v>17527</v>
      </c>
      <c r="E563" s="87">
        <v>4.46</v>
      </c>
      <c r="F563" s="87">
        <v>12.45</v>
      </c>
    </row>
    <row r="564" spans="1:6" ht="15" customHeight="1" x14ac:dyDescent="0.25">
      <c r="A564" s="5">
        <v>232</v>
      </c>
      <c r="B564" s="15" t="s">
        <v>460</v>
      </c>
      <c r="C564" s="9" t="s">
        <v>461</v>
      </c>
      <c r="D564" s="5">
        <v>6322</v>
      </c>
      <c r="E564" s="87">
        <v>1.61</v>
      </c>
      <c r="F564" s="87">
        <v>4.49</v>
      </c>
    </row>
    <row r="565" spans="1:6" ht="15" customHeight="1" x14ac:dyDescent="0.25">
      <c r="A565" s="5">
        <v>233</v>
      </c>
      <c r="B565" s="15" t="s">
        <v>462</v>
      </c>
      <c r="C565" s="9" t="s">
        <v>463</v>
      </c>
      <c r="D565" s="5">
        <v>18488</v>
      </c>
      <c r="E565" s="87">
        <v>4.71</v>
      </c>
      <c r="F565" s="87">
        <v>13.13</v>
      </c>
    </row>
    <row r="566" spans="1:6" ht="15" customHeight="1" x14ac:dyDescent="0.25">
      <c r="A566" s="3" t="s">
        <v>482</v>
      </c>
      <c r="B566" s="6" t="s">
        <v>639</v>
      </c>
      <c r="C566" s="3" t="s">
        <v>483</v>
      </c>
      <c r="D566" s="4">
        <f>SUM(D567:D577)</f>
        <v>25550</v>
      </c>
      <c r="E566" s="24">
        <v>6.51</v>
      </c>
      <c r="F566" s="24">
        <f>SUM(F567:F577)</f>
        <v>18.16</v>
      </c>
    </row>
    <row r="567" spans="1:6" ht="15" customHeight="1" x14ac:dyDescent="0.25">
      <c r="A567" s="5">
        <v>234</v>
      </c>
      <c r="B567" s="7" t="s">
        <v>464</v>
      </c>
      <c r="C567" s="13" t="s">
        <v>465</v>
      </c>
      <c r="D567" s="5">
        <v>619</v>
      </c>
      <c r="E567" s="87">
        <v>0.16</v>
      </c>
      <c r="F567" s="87">
        <v>0.44</v>
      </c>
    </row>
    <row r="568" spans="1:6" ht="15" customHeight="1" x14ac:dyDescent="0.25">
      <c r="A568" s="5">
        <v>235</v>
      </c>
      <c r="B568" s="7" t="s">
        <v>466</v>
      </c>
      <c r="C568" s="13" t="s">
        <v>467</v>
      </c>
      <c r="D568" s="5">
        <v>386</v>
      </c>
      <c r="E568" s="87">
        <v>0.1</v>
      </c>
      <c r="F568" s="87">
        <v>0.27</v>
      </c>
    </row>
    <row r="569" spans="1:6" ht="15" customHeight="1" x14ac:dyDescent="0.25">
      <c r="A569" s="5">
        <v>236</v>
      </c>
      <c r="B569" s="7" t="s">
        <v>468</v>
      </c>
      <c r="C569" s="13" t="s">
        <v>469</v>
      </c>
      <c r="D569" s="5">
        <v>934</v>
      </c>
      <c r="E569" s="87">
        <v>0.24</v>
      </c>
      <c r="F569" s="87">
        <v>0.66</v>
      </c>
    </row>
    <row r="570" spans="1:6" ht="15" customHeight="1" x14ac:dyDescent="0.25">
      <c r="A570" s="5">
        <v>237</v>
      </c>
      <c r="B570" s="7" t="s">
        <v>470</v>
      </c>
      <c r="C570" s="13" t="s">
        <v>471</v>
      </c>
      <c r="D570" s="5">
        <v>706</v>
      </c>
      <c r="E570" s="87">
        <v>0.18</v>
      </c>
      <c r="F570" s="87">
        <v>0.5</v>
      </c>
    </row>
    <row r="571" spans="1:6" ht="15" customHeight="1" x14ac:dyDescent="0.25">
      <c r="A571" s="5">
        <v>238</v>
      </c>
      <c r="B571" s="7" t="s">
        <v>472</v>
      </c>
      <c r="C571" s="13" t="s">
        <v>473</v>
      </c>
      <c r="D571" s="5">
        <v>38</v>
      </c>
      <c r="E571" s="87">
        <v>0.01</v>
      </c>
      <c r="F571" s="87">
        <v>0.03</v>
      </c>
    </row>
    <row r="572" spans="1:6" ht="15" customHeight="1" x14ac:dyDescent="0.25">
      <c r="A572" s="5">
        <v>239</v>
      </c>
      <c r="B572" s="7" t="s">
        <v>474</v>
      </c>
      <c r="C572" s="13" t="s">
        <v>475</v>
      </c>
      <c r="D572" s="5">
        <v>1095</v>
      </c>
      <c r="E572" s="87">
        <v>0.28000000000000003</v>
      </c>
      <c r="F572" s="87">
        <v>0.78</v>
      </c>
    </row>
    <row r="573" spans="1:6" ht="15" customHeight="1" x14ac:dyDescent="0.25">
      <c r="A573" s="5">
        <v>240</v>
      </c>
      <c r="B573" s="7" t="s">
        <v>476</v>
      </c>
      <c r="C573" s="13" t="s">
        <v>477</v>
      </c>
      <c r="D573" s="5">
        <v>8</v>
      </c>
      <c r="E573" s="87">
        <v>0</v>
      </c>
      <c r="F573" s="87">
        <v>0.01</v>
      </c>
    </row>
    <row r="574" spans="1:6" ht="15" customHeight="1" x14ac:dyDescent="0.25">
      <c r="A574" s="5">
        <v>241</v>
      </c>
      <c r="B574" s="7" t="s">
        <v>478</v>
      </c>
      <c r="C574" s="13" t="s">
        <v>479</v>
      </c>
      <c r="D574" s="5">
        <v>53</v>
      </c>
      <c r="E574" s="87">
        <v>0.01</v>
      </c>
      <c r="F574" s="87">
        <v>0.04</v>
      </c>
    </row>
    <row r="575" spans="1:6" ht="15" customHeight="1" x14ac:dyDescent="0.25">
      <c r="A575" s="5">
        <v>242</v>
      </c>
      <c r="B575" s="7" t="s">
        <v>480</v>
      </c>
      <c r="C575" s="13" t="s">
        <v>481</v>
      </c>
      <c r="D575" s="5">
        <v>18354</v>
      </c>
      <c r="E575" s="87">
        <v>4.67</v>
      </c>
      <c r="F575" s="87">
        <v>13.04</v>
      </c>
    </row>
    <row r="576" spans="1:6" ht="15" customHeight="1" x14ac:dyDescent="0.25">
      <c r="A576" s="5">
        <v>243</v>
      </c>
      <c r="B576" s="7" t="s">
        <v>484</v>
      </c>
      <c r="C576" s="13" t="s">
        <v>485</v>
      </c>
      <c r="D576" s="5">
        <v>838</v>
      </c>
      <c r="E576" s="87">
        <v>0.21</v>
      </c>
      <c r="F576" s="87">
        <v>0.6</v>
      </c>
    </row>
    <row r="577" spans="1:6" ht="15" customHeight="1" x14ac:dyDescent="0.25">
      <c r="A577" s="5">
        <v>244</v>
      </c>
      <c r="B577" s="7" t="s">
        <v>486</v>
      </c>
      <c r="C577" s="13" t="s">
        <v>487</v>
      </c>
      <c r="D577" s="5">
        <v>2519</v>
      </c>
      <c r="E577" s="87">
        <v>0.64</v>
      </c>
      <c r="F577" s="87">
        <v>1.79</v>
      </c>
    </row>
    <row r="578" spans="1:6" ht="15" customHeight="1" x14ac:dyDescent="0.25">
      <c r="A578" s="3" t="s">
        <v>504</v>
      </c>
      <c r="B578" s="6" t="s">
        <v>640</v>
      </c>
      <c r="C578" s="3" t="s">
        <v>505</v>
      </c>
      <c r="D578" s="4">
        <f>SUM(D579:D582)</f>
        <v>13</v>
      </c>
      <c r="E578" s="24">
        <f>SUM(E580:E582)</f>
        <v>0</v>
      </c>
      <c r="F578" s="24">
        <f>SUM(F580:F582)</f>
        <v>0</v>
      </c>
    </row>
    <row r="579" spans="1:6" ht="15" customHeight="1" x14ac:dyDescent="0.25">
      <c r="A579" s="38">
        <v>245</v>
      </c>
      <c r="B579" s="66" t="s">
        <v>488</v>
      </c>
      <c r="C579" s="60" t="s">
        <v>489</v>
      </c>
      <c r="D579" s="71">
        <v>1</v>
      </c>
      <c r="E579" s="88">
        <v>0</v>
      </c>
      <c r="F579" s="88">
        <v>0</v>
      </c>
    </row>
    <row r="580" spans="1:6" ht="15" customHeight="1" x14ac:dyDescent="0.25">
      <c r="A580" s="5">
        <v>246</v>
      </c>
      <c r="B580" s="15" t="s">
        <v>490</v>
      </c>
      <c r="C580" s="9" t="s">
        <v>491</v>
      </c>
      <c r="D580" s="5">
        <v>1</v>
      </c>
      <c r="E580" s="87">
        <v>0</v>
      </c>
      <c r="F580" s="87">
        <v>0</v>
      </c>
    </row>
    <row r="581" spans="1:6" ht="15" customHeight="1" x14ac:dyDescent="0.25">
      <c r="A581" s="5">
        <v>249</v>
      </c>
      <c r="B581" s="7" t="s">
        <v>496</v>
      </c>
      <c r="C581" s="13" t="s">
        <v>497</v>
      </c>
      <c r="D581" s="5">
        <v>6</v>
      </c>
      <c r="E581" s="87">
        <v>0</v>
      </c>
      <c r="F581" s="87">
        <v>0</v>
      </c>
    </row>
    <row r="582" spans="1:6" ht="15" customHeight="1" x14ac:dyDescent="0.25">
      <c r="A582" s="5">
        <v>253</v>
      </c>
      <c r="B582" s="7" t="s">
        <v>500</v>
      </c>
      <c r="C582" s="13" t="s">
        <v>501</v>
      </c>
      <c r="D582" s="5">
        <v>5</v>
      </c>
      <c r="E582" s="87">
        <v>0</v>
      </c>
      <c r="F582" s="87">
        <v>0</v>
      </c>
    </row>
    <row r="583" spans="1:6" ht="15" customHeight="1" x14ac:dyDescent="0.25">
      <c r="A583" s="3" t="s">
        <v>522</v>
      </c>
      <c r="B583" s="6" t="s">
        <v>915</v>
      </c>
      <c r="C583" s="3" t="s">
        <v>523</v>
      </c>
      <c r="D583" s="4">
        <f>SUM(D584:D589)</f>
        <v>71</v>
      </c>
      <c r="E583" s="24">
        <f>SUM(E584:E589)</f>
        <v>0.01</v>
      </c>
      <c r="F583" s="24">
        <f>SUM(F584:F589)</f>
        <v>0.05</v>
      </c>
    </row>
    <row r="584" spans="1:6" ht="15" customHeight="1" x14ac:dyDescent="0.25">
      <c r="A584" s="5">
        <v>255</v>
      </c>
      <c r="B584" s="7" t="s">
        <v>506</v>
      </c>
      <c r="C584" s="13" t="s">
        <v>507</v>
      </c>
      <c r="D584" s="5">
        <v>8</v>
      </c>
      <c r="E584" s="87">
        <v>0</v>
      </c>
      <c r="F584" s="87">
        <v>0.01</v>
      </c>
    </row>
    <row r="585" spans="1:6" ht="15" customHeight="1" x14ac:dyDescent="0.25">
      <c r="A585" s="5">
        <v>256</v>
      </c>
      <c r="B585" s="7" t="s">
        <v>508</v>
      </c>
      <c r="C585" s="13" t="s">
        <v>509</v>
      </c>
      <c r="D585" s="5">
        <v>1</v>
      </c>
      <c r="E585" s="87">
        <v>0</v>
      </c>
      <c r="F585" s="87">
        <v>0</v>
      </c>
    </row>
    <row r="586" spans="1:6" ht="15" customHeight="1" x14ac:dyDescent="0.25">
      <c r="A586" s="5">
        <v>261</v>
      </c>
      <c r="B586" s="7" t="s">
        <v>518</v>
      </c>
      <c r="C586" s="13" t="s">
        <v>519</v>
      </c>
      <c r="D586" s="5">
        <v>48</v>
      </c>
      <c r="E586" s="87">
        <v>0.01</v>
      </c>
      <c r="F586" s="87">
        <v>0.03</v>
      </c>
    </row>
    <row r="587" spans="1:6" ht="15" customHeight="1" x14ac:dyDescent="0.25">
      <c r="A587" s="5">
        <v>264</v>
      </c>
      <c r="B587" s="7" t="s">
        <v>526</v>
      </c>
      <c r="C587" s="13" t="s">
        <v>527</v>
      </c>
      <c r="D587" s="5">
        <v>1</v>
      </c>
      <c r="E587" s="87">
        <v>0</v>
      </c>
      <c r="F587" s="87">
        <v>0</v>
      </c>
    </row>
    <row r="588" spans="1:6" ht="15" customHeight="1" x14ac:dyDescent="0.25">
      <c r="A588" s="5">
        <v>265</v>
      </c>
      <c r="B588" s="7" t="s">
        <v>528</v>
      </c>
      <c r="C588" s="13" t="s">
        <v>529</v>
      </c>
      <c r="D588" s="5">
        <v>5</v>
      </c>
      <c r="E588" s="87">
        <v>0</v>
      </c>
      <c r="F588" s="87">
        <v>0</v>
      </c>
    </row>
    <row r="589" spans="1:6" ht="15" customHeight="1" x14ac:dyDescent="0.25">
      <c r="A589" s="5">
        <v>266</v>
      </c>
      <c r="B589" s="7" t="s">
        <v>530</v>
      </c>
      <c r="C589" s="13" t="s">
        <v>531</v>
      </c>
      <c r="D589" s="5">
        <v>8</v>
      </c>
      <c r="E589" s="87">
        <v>0</v>
      </c>
      <c r="F589" s="87">
        <v>0.01</v>
      </c>
    </row>
    <row r="590" spans="1:6" ht="15" customHeight="1" x14ac:dyDescent="0.25">
      <c r="A590" s="3" t="s">
        <v>552</v>
      </c>
      <c r="B590" s="6" t="s">
        <v>641</v>
      </c>
      <c r="C590" s="3" t="s">
        <v>553</v>
      </c>
      <c r="D590" s="4">
        <f>SUM(D591:D594)</f>
        <v>5260</v>
      </c>
      <c r="E590" s="24">
        <f>SUM(E591:E594)</f>
        <v>1.3399999999999999</v>
      </c>
      <c r="F590" s="24">
        <f>SUM(F591:F594)</f>
        <v>3.74</v>
      </c>
    </row>
    <row r="591" spans="1:6" ht="15" customHeight="1" x14ac:dyDescent="0.25">
      <c r="A591" s="5">
        <v>267</v>
      </c>
      <c r="B591" s="7" t="s">
        <v>532</v>
      </c>
      <c r="C591" s="13" t="s">
        <v>533</v>
      </c>
      <c r="D591" s="5">
        <v>4538</v>
      </c>
      <c r="E591" s="87">
        <v>1.1599999999999999</v>
      </c>
      <c r="F591" s="87">
        <v>3.22</v>
      </c>
    </row>
    <row r="592" spans="1:6" ht="15" customHeight="1" x14ac:dyDescent="0.25">
      <c r="A592" s="5">
        <v>268</v>
      </c>
      <c r="B592" s="7" t="s">
        <v>534</v>
      </c>
      <c r="C592" s="13" t="s">
        <v>535</v>
      </c>
      <c r="D592" s="5">
        <v>82</v>
      </c>
      <c r="E592" s="87">
        <v>0.02</v>
      </c>
      <c r="F592" s="87">
        <v>0.06</v>
      </c>
    </row>
    <row r="593" spans="1:6" ht="15" customHeight="1" x14ac:dyDescent="0.25">
      <c r="A593" s="5">
        <v>269</v>
      </c>
      <c r="B593" s="7" t="s">
        <v>536</v>
      </c>
      <c r="C593" s="13" t="s">
        <v>537</v>
      </c>
      <c r="D593" s="5">
        <v>10</v>
      </c>
      <c r="E593" s="87">
        <v>0</v>
      </c>
      <c r="F593" s="87">
        <v>0.01</v>
      </c>
    </row>
    <row r="594" spans="1:6" ht="15" customHeight="1" x14ac:dyDescent="0.25">
      <c r="A594" s="5">
        <v>270</v>
      </c>
      <c r="B594" s="7" t="s">
        <v>538</v>
      </c>
      <c r="C594" s="13" t="s">
        <v>539</v>
      </c>
      <c r="D594" s="5">
        <v>630</v>
      </c>
      <c r="E594" s="87">
        <v>0.16</v>
      </c>
      <c r="F594" s="87">
        <v>0.45</v>
      </c>
    </row>
    <row r="595" spans="1:6" ht="15" customHeight="1" x14ac:dyDescent="0.25">
      <c r="A595" s="3" t="s">
        <v>564</v>
      </c>
      <c r="B595" s="6" t="s">
        <v>642</v>
      </c>
      <c r="C595" s="3" t="s">
        <v>565</v>
      </c>
      <c r="D595" s="4">
        <f>SUM(D596:D602)</f>
        <v>58</v>
      </c>
      <c r="E595" s="24">
        <f>SUM(E596:E602)</f>
        <v>0.01</v>
      </c>
      <c r="F595" s="24">
        <f>SUM(F596:F602)</f>
        <v>0.04</v>
      </c>
    </row>
    <row r="596" spans="1:6" ht="15" customHeight="1" x14ac:dyDescent="0.25">
      <c r="A596" s="5">
        <v>279</v>
      </c>
      <c r="B596" s="7" t="s">
        <v>558</v>
      </c>
      <c r="C596" s="13" t="s">
        <v>559</v>
      </c>
      <c r="D596" s="5">
        <v>2</v>
      </c>
      <c r="E596" s="87">
        <v>0</v>
      </c>
      <c r="F596" s="87">
        <v>0</v>
      </c>
    </row>
    <row r="597" spans="1:6" ht="15" customHeight="1" x14ac:dyDescent="0.25">
      <c r="A597" s="5">
        <v>280</v>
      </c>
      <c r="B597" s="7" t="s">
        <v>560</v>
      </c>
      <c r="C597" s="13" t="s">
        <v>561</v>
      </c>
      <c r="D597" s="5">
        <v>1</v>
      </c>
      <c r="E597" s="87">
        <v>0</v>
      </c>
      <c r="F597" s="87">
        <v>0</v>
      </c>
    </row>
    <row r="598" spans="1:6" ht="15" customHeight="1" x14ac:dyDescent="0.25">
      <c r="A598" s="5">
        <v>281</v>
      </c>
      <c r="B598" s="7" t="s">
        <v>562</v>
      </c>
      <c r="C598" s="13" t="s">
        <v>563</v>
      </c>
      <c r="D598" s="5">
        <v>31</v>
      </c>
      <c r="E598" s="87">
        <v>0.01</v>
      </c>
      <c r="F598" s="87">
        <v>0.02</v>
      </c>
    </row>
    <row r="599" spans="1:6" ht="15" customHeight="1" x14ac:dyDescent="0.25">
      <c r="A599" s="5">
        <v>282</v>
      </c>
      <c r="B599" s="7" t="s">
        <v>566</v>
      </c>
      <c r="C599" s="13" t="s">
        <v>567</v>
      </c>
      <c r="D599" s="5">
        <v>10</v>
      </c>
      <c r="E599" s="87">
        <v>0</v>
      </c>
      <c r="F599" s="87">
        <v>0.01</v>
      </c>
    </row>
    <row r="600" spans="1:6" ht="15" customHeight="1" x14ac:dyDescent="0.25">
      <c r="A600" s="5">
        <v>283</v>
      </c>
      <c r="B600" s="7" t="s">
        <v>568</v>
      </c>
      <c r="C600" s="13" t="s">
        <v>569</v>
      </c>
      <c r="D600" s="5">
        <v>2</v>
      </c>
      <c r="E600" s="87">
        <v>0</v>
      </c>
      <c r="F600" s="87">
        <v>0</v>
      </c>
    </row>
    <row r="601" spans="1:6" ht="15" customHeight="1" x14ac:dyDescent="0.25">
      <c r="A601" s="5">
        <v>287</v>
      </c>
      <c r="B601" s="7" t="s">
        <v>576</v>
      </c>
      <c r="C601" s="13" t="s">
        <v>577</v>
      </c>
      <c r="D601" s="5">
        <v>2</v>
      </c>
      <c r="E601" s="87">
        <v>0</v>
      </c>
      <c r="F601" s="87">
        <v>0</v>
      </c>
    </row>
    <row r="602" spans="1:6" ht="15" customHeight="1" x14ac:dyDescent="0.25">
      <c r="A602" s="5">
        <v>288</v>
      </c>
      <c r="B602" s="7" t="s">
        <v>578</v>
      </c>
      <c r="C602" s="13" t="s">
        <v>579</v>
      </c>
      <c r="D602" s="5">
        <v>10</v>
      </c>
      <c r="E602" s="87">
        <v>0</v>
      </c>
      <c r="F602" s="87">
        <v>0.01</v>
      </c>
    </row>
    <row r="603" spans="1:6" ht="15" customHeight="1" x14ac:dyDescent="0.25">
      <c r="A603" s="3" t="s">
        <v>601</v>
      </c>
      <c r="B603" s="6" t="s">
        <v>643</v>
      </c>
      <c r="C603" s="3" t="s">
        <v>602</v>
      </c>
      <c r="D603" s="4">
        <f>SUM(D604:D612)</f>
        <v>181065</v>
      </c>
      <c r="E603" s="24">
        <f>SUM(E604:E612)</f>
        <v>46.100000000000009</v>
      </c>
      <c r="F603" s="24">
        <f>SUM(F604:F612)</f>
        <v>128.62</v>
      </c>
    </row>
    <row r="604" spans="1:6" ht="15" customHeight="1" x14ac:dyDescent="0.25">
      <c r="A604" s="5">
        <v>290</v>
      </c>
      <c r="B604" s="7" t="s">
        <v>582</v>
      </c>
      <c r="C604" s="13" t="s">
        <v>583</v>
      </c>
      <c r="D604" s="5">
        <v>86438</v>
      </c>
      <c r="E604" s="87">
        <v>22.01</v>
      </c>
      <c r="F604" s="87">
        <v>61.4</v>
      </c>
    </row>
    <row r="605" spans="1:6" ht="15" customHeight="1" x14ac:dyDescent="0.25">
      <c r="A605" s="5">
        <v>291</v>
      </c>
      <c r="B605" s="7" t="s">
        <v>584</v>
      </c>
      <c r="C605" s="13" t="s">
        <v>585</v>
      </c>
      <c r="D605" s="5">
        <v>3</v>
      </c>
      <c r="E605" s="87">
        <v>0</v>
      </c>
      <c r="F605" s="87">
        <v>0</v>
      </c>
    </row>
    <row r="606" spans="1:6" ht="15" customHeight="1" x14ac:dyDescent="0.25">
      <c r="A606" s="5">
        <v>292</v>
      </c>
      <c r="B606" s="7" t="s">
        <v>586</v>
      </c>
      <c r="C606" s="13" t="s">
        <v>587</v>
      </c>
      <c r="D606" s="5">
        <v>30</v>
      </c>
      <c r="E606" s="87">
        <v>0.01</v>
      </c>
      <c r="F606" s="87">
        <v>0.02</v>
      </c>
    </row>
    <row r="607" spans="1:6" ht="15" customHeight="1" x14ac:dyDescent="0.25">
      <c r="A607" s="5">
        <v>293</v>
      </c>
      <c r="B607" s="7" t="s">
        <v>588</v>
      </c>
      <c r="C607" s="13" t="s">
        <v>589</v>
      </c>
      <c r="D607" s="5">
        <v>18493</v>
      </c>
      <c r="E607" s="87">
        <v>4.71</v>
      </c>
      <c r="F607" s="87">
        <v>13.14</v>
      </c>
    </row>
    <row r="608" spans="1:6" ht="15" customHeight="1" x14ac:dyDescent="0.25">
      <c r="A608" s="5">
        <v>294</v>
      </c>
      <c r="B608" s="7" t="s">
        <v>590</v>
      </c>
      <c r="C608" s="13" t="s">
        <v>591</v>
      </c>
      <c r="D608" s="5">
        <v>36067</v>
      </c>
      <c r="E608" s="87">
        <v>9.18</v>
      </c>
      <c r="F608" s="87">
        <v>25.62</v>
      </c>
    </row>
    <row r="609" spans="1:6" ht="15" customHeight="1" x14ac:dyDescent="0.25">
      <c r="A609" s="5">
        <v>295</v>
      </c>
      <c r="B609" s="7" t="s">
        <v>592</v>
      </c>
      <c r="C609" s="13" t="s">
        <v>593</v>
      </c>
      <c r="D609" s="5">
        <v>123</v>
      </c>
      <c r="E609" s="87">
        <v>0.03</v>
      </c>
      <c r="F609" s="87">
        <v>0.09</v>
      </c>
    </row>
    <row r="610" spans="1:6" ht="15" customHeight="1" x14ac:dyDescent="0.25">
      <c r="A610" s="5">
        <v>296</v>
      </c>
      <c r="B610" s="7" t="s">
        <v>594</v>
      </c>
      <c r="C610" s="13" t="s">
        <v>595</v>
      </c>
      <c r="D610" s="5">
        <v>10440</v>
      </c>
      <c r="E610" s="87">
        <v>2.66</v>
      </c>
      <c r="F610" s="87">
        <v>7.42</v>
      </c>
    </row>
    <row r="611" spans="1:6" ht="15" customHeight="1" x14ac:dyDescent="0.25">
      <c r="A611" s="5">
        <v>297</v>
      </c>
      <c r="B611" s="7" t="s">
        <v>596</v>
      </c>
      <c r="C611" s="13" t="s">
        <v>597</v>
      </c>
      <c r="D611" s="5">
        <v>2125</v>
      </c>
      <c r="E611" s="87">
        <v>0.54</v>
      </c>
      <c r="F611" s="87">
        <v>1.51</v>
      </c>
    </row>
    <row r="612" spans="1:6" ht="15" customHeight="1" x14ac:dyDescent="0.25">
      <c r="A612" s="5">
        <v>298</v>
      </c>
      <c r="B612" s="7" t="s">
        <v>598</v>
      </c>
      <c r="C612" s="13" t="s">
        <v>599</v>
      </c>
      <c r="D612" s="5">
        <v>27346</v>
      </c>
      <c r="E612" s="87">
        <v>6.96</v>
      </c>
      <c r="F612" s="87">
        <v>19.420000000000002</v>
      </c>
    </row>
    <row r="616" spans="1:6" ht="30" customHeight="1" x14ac:dyDescent="0.25"/>
    <row r="628" ht="30" customHeight="1" x14ac:dyDescent="0.25"/>
    <row r="632" ht="30" customHeight="1" x14ac:dyDescent="0.25"/>
    <row r="640" ht="30" customHeight="1" x14ac:dyDescent="0.25"/>
    <row r="645" ht="30" customHeight="1" x14ac:dyDescent="0.25"/>
    <row r="654" ht="30" customHeight="1" x14ac:dyDescent="0.25"/>
    <row r="664" ht="30" customHeight="1" x14ac:dyDescent="0.25"/>
  </sheetData>
  <mergeCells count="4">
    <mergeCell ref="B9:C9"/>
    <mergeCell ref="A2:B2"/>
    <mergeCell ref="A6:B6"/>
    <mergeCell ref="A1:B1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ignoredErrors>
    <ignoredError sqref="D22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3.1.1</vt:lpstr>
      <vt:lpstr>3.1.2</vt:lpstr>
      <vt:lpstr>3.1.3</vt:lpstr>
      <vt:lpstr>3.2.1</vt:lpstr>
      <vt:lpstr>3.2.2</vt:lpstr>
      <vt:lpstr>3.2.3</vt:lpstr>
      <vt:lpstr>3.3.1</vt:lpstr>
      <vt:lpstr>3.3.2</vt:lpstr>
      <vt:lpstr>3.3.3</vt:lpstr>
      <vt:lpstr>3.4.1</vt:lpstr>
      <vt:lpstr>3.4.2</vt:lpstr>
      <vt:lpstr>3.4.3</vt:lpstr>
      <vt:lpstr>3.5.1</vt:lpstr>
      <vt:lpstr>3.5.2</vt:lpstr>
      <vt:lpstr>3.5.3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Slobodanka Tomasevic</dc:creator>
  <cp:lastModifiedBy>Slobodanka Tomasevic</cp:lastModifiedBy>
  <cp:lastPrinted>2023-09-14T07:31:33Z</cp:lastPrinted>
  <dcterms:created xsi:type="dcterms:W3CDTF">2023-08-30T13:47:01Z</dcterms:created>
  <dcterms:modified xsi:type="dcterms:W3CDTF">2024-09-20T11:05:26Z</dcterms:modified>
</cp:coreProperties>
</file>